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15" windowWidth="14670" windowHeight="7425" tabRatio="908"/>
  </bookViews>
  <sheets>
    <sheet name="skupni pos." sheetId="1" r:id="rId1"/>
    <sheet name="skupni ek." sheetId="2" r:id="rId2"/>
    <sheet name="1 T CICI" sheetId="3" r:id="rId3"/>
    <sheet name="1 T ML PIO" sheetId="4" r:id="rId4"/>
    <sheet name="2 T CICI" sheetId="5" r:id="rId5"/>
    <sheet name="2 T ML PIO" sheetId="6" r:id="rId6"/>
    <sheet name="4 T CICI" sheetId="8" r:id="rId7"/>
    <sheet name="4 T ML PIO" sheetId="9" r:id="rId8"/>
  </sheets>
  <calcPr calcId="145621"/>
</workbook>
</file>

<file path=xl/calcChain.xml><?xml version="1.0" encoding="utf-8"?>
<calcChain xmlns="http://schemas.openxmlformats.org/spreadsheetml/2006/main">
  <c r="W134" i="1" l="1"/>
  <c r="W133" i="1"/>
  <c r="W130" i="1"/>
  <c r="W129" i="1"/>
  <c r="W128" i="1"/>
  <c r="W125" i="1"/>
  <c r="W98" i="1"/>
  <c r="W114" i="1"/>
  <c r="AG114" i="1"/>
  <c r="AG125" i="1"/>
  <c r="AG128" i="1"/>
  <c r="AG129" i="1"/>
  <c r="AG130" i="1"/>
  <c r="AG133" i="1"/>
  <c r="AG134" i="1"/>
  <c r="W112" i="1"/>
  <c r="AG112" i="1" s="1"/>
  <c r="W110" i="1"/>
  <c r="AG110" i="1" s="1"/>
  <c r="S90" i="1"/>
  <c r="W87" i="1"/>
  <c r="W88" i="1"/>
  <c r="W92" i="1"/>
  <c r="W89" i="1"/>
  <c r="W91" i="1"/>
  <c r="W90" i="1"/>
  <c r="W94" i="1"/>
  <c r="W96" i="1"/>
  <c r="W93" i="1"/>
  <c r="W99" i="1"/>
  <c r="W95" i="1"/>
  <c r="W103" i="1"/>
  <c r="W97" i="1"/>
  <c r="W101" i="1"/>
  <c r="W100" i="1"/>
  <c r="W102" i="1"/>
  <c r="W105" i="1"/>
  <c r="W104" i="1"/>
  <c r="W106" i="1"/>
  <c r="W113" i="1"/>
  <c r="W120" i="1"/>
  <c r="W86" i="1"/>
  <c r="W160" i="1"/>
  <c r="AG160" i="1" s="1"/>
  <c r="O149" i="1"/>
  <c r="W159" i="1"/>
  <c r="AG159" i="1" s="1"/>
  <c r="W150" i="1"/>
  <c r="W148" i="1"/>
  <c r="W149" i="1"/>
  <c r="W151" i="1"/>
  <c r="W153" i="1"/>
  <c r="W152" i="1"/>
  <c r="W154" i="1"/>
  <c r="W155" i="1"/>
  <c r="W147" i="1"/>
  <c r="AF39" i="1"/>
  <c r="W39" i="1"/>
  <c r="AG39" i="1" s="1"/>
  <c r="AF37" i="1"/>
  <c r="W37" i="1"/>
  <c r="AG37" i="1" s="1"/>
  <c r="AF36" i="1"/>
  <c r="W36" i="1"/>
  <c r="AG36" i="1" s="1"/>
  <c r="AF33" i="1"/>
  <c r="W33" i="1"/>
  <c r="AG33" i="1" s="1"/>
  <c r="AF28" i="1"/>
  <c r="W28" i="1"/>
  <c r="AG28" i="1" s="1"/>
  <c r="AF27" i="1"/>
  <c r="W27" i="1"/>
  <c r="AG27" i="1" s="1"/>
  <c r="AF25" i="1"/>
  <c r="W25" i="1"/>
  <c r="AG25" i="1" s="1"/>
  <c r="W5" i="1"/>
  <c r="W6" i="1"/>
  <c r="W10" i="1"/>
  <c r="W8" i="1"/>
  <c r="W9" i="1"/>
  <c r="W12" i="1"/>
  <c r="W13" i="1"/>
  <c r="W14" i="1"/>
  <c r="W15" i="1"/>
  <c r="W19" i="1"/>
  <c r="W21" i="1"/>
  <c r="W7" i="1"/>
  <c r="AF48" i="1"/>
  <c r="AF50" i="1"/>
  <c r="AF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W48" i="1"/>
  <c r="AG48" i="1" s="1"/>
  <c r="W50" i="1"/>
  <c r="AG50" i="1" s="1"/>
  <c r="W51" i="1"/>
  <c r="AG51" i="1" s="1"/>
  <c r="W43" i="1"/>
  <c r="W44" i="1"/>
  <c r="W46" i="1"/>
  <c r="W45" i="1"/>
  <c r="S17" i="2"/>
  <c r="R17" i="2"/>
  <c r="Q17" i="2"/>
  <c r="S42" i="2"/>
  <c r="S39" i="2"/>
  <c r="R42" i="2"/>
  <c r="R39" i="2"/>
  <c r="Q42" i="2"/>
  <c r="Q39" i="2"/>
  <c r="AF113" i="1"/>
  <c r="S113" i="1"/>
  <c r="AF106" i="1"/>
  <c r="S106" i="1"/>
  <c r="S87" i="1"/>
  <c r="S86" i="1"/>
  <c r="S88" i="1"/>
  <c r="S91" i="1"/>
  <c r="S89" i="1"/>
  <c r="S98" i="1"/>
  <c r="S94" i="1"/>
  <c r="S99" i="1"/>
  <c r="S93" i="1"/>
  <c r="S95" i="1"/>
  <c r="S97" i="1"/>
  <c r="S101" i="1"/>
  <c r="S103" i="1"/>
  <c r="S96" i="1"/>
  <c r="S105" i="1"/>
  <c r="S107" i="1"/>
  <c r="S100" i="1"/>
  <c r="S104" i="1"/>
  <c r="S116" i="1"/>
  <c r="S122" i="1"/>
  <c r="S92" i="1"/>
  <c r="S148" i="1"/>
  <c r="S149" i="1"/>
  <c r="S150" i="1"/>
  <c r="S152" i="1"/>
  <c r="S151" i="1"/>
  <c r="S153" i="1"/>
  <c r="S154" i="1"/>
  <c r="S155" i="1"/>
  <c r="S156" i="1"/>
  <c r="S147" i="1"/>
  <c r="AA76" i="1"/>
  <c r="AA71" i="1"/>
  <c r="AA70" i="1"/>
  <c r="AA69" i="1"/>
  <c r="AA68" i="1"/>
  <c r="S46" i="1"/>
  <c r="S44" i="1"/>
  <c r="S43" i="1"/>
  <c r="AF21" i="1"/>
  <c r="S21" i="1"/>
  <c r="AG21" i="1" s="1"/>
  <c r="S15" i="1"/>
  <c r="S6" i="1"/>
  <c r="S7" i="1"/>
  <c r="S10" i="1"/>
  <c r="S8" i="1"/>
  <c r="S9" i="1"/>
  <c r="S17" i="1"/>
  <c r="S13" i="1"/>
  <c r="S16" i="1"/>
  <c r="S14" i="1"/>
  <c r="S18" i="1"/>
  <c r="S5" i="1"/>
  <c r="AG113" i="1" l="1"/>
  <c r="AG106" i="1"/>
  <c r="AE27" i="1"/>
  <c r="AE28" i="1"/>
  <c r="AE33" i="1"/>
  <c r="AE36" i="1"/>
  <c r="AE37" i="1"/>
  <c r="AE39" i="1"/>
  <c r="AE25" i="1"/>
  <c r="AE48" i="1"/>
  <c r="AE51" i="1"/>
  <c r="AE50" i="1"/>
  <c r="AE113" i="1"/>
  <c r="AE106" i="1"/>
  <c r="AE21" i="1"/>
  <c r="N41" i="9" l="1"/>
  <c r="N40" i="9"/>
  <c r="N39" i="9"/>
  <c r="N38" i="9"/>
  <c r="N37" i="9"/>
  <c r="N36" i="9"/>
  <c r="N35" i="9"/>
  <c r="N34" i="9"/>
  <c r="N33" i="9"/>
  <c r="N32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F44" i="9"/>
  <c r="F43" i="9"/>
  <c r="F42" i="9"/>
  <c r="F41" i="9"/>
  <c r="F39" i="9"/>
  <c r="F38" i="9"/>
  <c r="F37" i="9"/>
  <c r="F36" i="9"/>
  <c r="F34" i="9"/>
  <c r="F33" i="9"/>
  <c r="F32" i="9"/>
  <c r="F31" i="9"/>
  <c r="E31" i="9"/>
  <c r="F29" i="9"/>
  <c r="F28" i="9"/>
  <c r="F27" i="9"/>
  <c r="F26" i="9" s="1"/>
  <c r="E26" i="9"/>
  <c r="F24" i="9"/>
  <c r="F23" i="9"/>
  <c r="F22" i="9"/>
  <c r="F21" i="9" s="1"/>
  <c r="F19" i="9"/>
  <c r="F18" i="9"/>
  <c r="F17" i="9"/>
  <c r="F16" i="9" s="1"/>
  <c r="E16" i="9"/>
  <c r="F14" i="9"/>
  <c r="F13" i="9"/>
  <c r="F12" i="9"/>
  <c r="F11" i="9" s="1"/>
  <c r="E11" i="9"/>
  <c r="F9" i="9"/>
  <c r="F6" i="9" s="1"/>
  <c r="F8" i="9"/>
  <c r="F7" i="9"/>
  <c r="N26" i="8"/>
  <c r="N25" i="8"/>
  <c r="N24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F31" i="8"/>
  <c r="F30" i="8"/>
  <c r="F29" i="8"/>
  <c r="F28" i="8"/>
  <c r="F26" i="8"/>
  <c r="F23" i="8" s="1"/>
  <c r="F25" i="8"/>
  <c r="F24" i="8"/>
  <c r="F21" i="8"/>
  <c r="F18" i="8" s="1"/>
  <c r="F20" i="8"/>
  <c r="F19" i="8"/>
  <c r="F16" i="8"/>
  <c r="F13" i="8" s="1"/>
  <c r="F15" i="8"/>
  <c r="F14" i="8"/>
  <c r="F11" i="8"/>
  <c r="F8" i="8" s="1"/>
  <c r="F10" i="8"/>
  <c r="F9" i="8"/>
  <c r="AF119" i="1"/>
  <c r="AF124" i="1"/>
  <c r="AF122" i="1"/>
  <c r="AF132" i="1"/>
  <c r="AF131" i="1"/>
  <c r="AF126" i="1"/>
  <c r="AF104" i="1"/>
  <c r="AF116" i="1"/>
  <c r="O122" i="1"/>
  <c r="AG122" i="1" s="1"/>
  <c r="O132" i="1"/>
  <c r="AG132" i="1" s="1"/>
  <c r="O131" i="1"/>
  <c r="AG131" i="1" s="1"/>
  <c r="O126" i="1"/>
  <c r="AG126" i="1" s="1"/>
  <c r="O104" i="1"/>
  <c r="AG104" i="1" s="1"/>
  <c r="O119" i="1"/>
  <c r="AG119" i="1" s="1"/>
  <c r="O94" i="1"/>
  <c r="O98" i="1"/>
  <c r="O90" i="1"/>
  <c r="O91" i="1"/>
  <c r="O92" i="1"/>
  <c r="O89" i="1"/>
  <c r="O99" i="1"/>
  <c r="O96" i="1"/>
  <c r="O103" i="1"/>
  <c r="O105" i="1"/>
  <c r="O97" i="1"/>
  <c r="O93" i="1"/>
  <c r="O101" i="1"/>
  <c r="O100" i="1"/>
  <c r="O107" i="1"/>
  <c r="O108" i="1"/>
  <c r="O102" i="1"/>
  <c r="O117" i="1"/>
  <c r="O118" i="1"/>
  <c r="O127" i="1"/>
  <c r="O86" i="1"/>
  <c r="O87" i="1"/>
  <c r="O88" i="1"/>
  <c r="AF38" i="1"/>
  <c r="AF31" i="1"/>
  <c r="AF30" i="1"/>
  <c r="AF22" i="1"/>
  <c r="AF34" i="1"/>
  <c r="O38" i="1"/>
  <c r="AG38" i="1" s="1"/>
  <c r="O34" i="1"/>
  <c r="AG34" i="1" s="1"/>
  <c r="O31" i="1"/>
  <c r="AG31" i="1" s="1"/>
  <c r="O30" i="1"/>
  <c r="AG30" i="1" s="1"/>
  <c r="O22" i="1"/>
  <c r="AG22" i="1" s="1"/>
  <c r="O11" i="1"/>
  <c r="O6" i="1"/>
  <c r="O7" i="1"/>
  <c r="O10" i="1"/>
  <c r="O8" i="1"/>
  <c r="O12" i="1"/>
  <c r="O9" i="1"/>
  <c r="O17" i="1"/>
  <c r="O20" i="1"/>
  <c r="O18" i="1"/>
  <c r="O14" i="1"/>
  <c r="O19" i="1"/>
  <c r="O29" i="1"/>
  <c r="O5" i="1"/>
  <c r="AF164" i="1"/>
  <c r="AF161" i="1"/>
  <c r="O164" i="1"/>
  <c r="AG164" i="1" s="1"/>
  <c r="AF163" i="1"/>
  <c r="O163" i="1"/>
  <c r="AG163" i="1" s="1"/>
  <c r="AF162" i="1"/>
  <c r="AF158" i="1"/>
  <c r="O162" i="1"/>
  <c r="AG162" i="1" s="1"/>
  <c r="O148" i="1"/>
  <c r="O151" i="1"/>
  <c r="O150" i="1"/>
  <c r="O152" i="1"/>
  <c r="O153" i="1"/>
  <c r="O154" i="1"/>
  <c r="O157" i="1"/>
  <c r="O155" i="1"/>
  <c r="O158" i="1"/>
  <c r="O147" i="1"/>
  <c r="O44" i="1"/>
  <c r="O46" i="1"/>
  <c r="O47" i="1"/>
  <c r="O43" i="1"/>
  <c r="O45" i="1"/>
  <c r="AE104" i="1" l="1"/>
  <c r="AE126" i="1"/>
  <c r="AE131" i="1"/>
  <c r="AE132" i="1"/>
  <c r="AE122" i="1"/>
  <c r="AE119" i="1"/>
  <c r="AE34" i="1"/>
  <c r="AE22" i="1"/>
  <c r="AE30" i="1"/>
  <c r="AE31" i="1"/>
  <c r="AE38" i="1"/>
  <c r="AE162" i="1"/>
  <c r="AE163" i="1"/>
  <c r="AE164" i="1"/>
  <c r="K127" i="1" l="1"/>
  <c r="AG127" i="1" s="1"/>
  <c r="K116" i="1"/>
  <c r="AG116" i="1" s="1"/>
  <c r="K118" i="1"/>
  <c r="AG118" i="1" s="1"/>
  <c r="K108" i="1"/>
  <c r="AG108" i="1" s="1"/>
  <c r="K115" i="1"/>
  <c r="AG115" i="1" s="1"/>
  <c r="K117" i="1"/>
  <c r="AG117" i="1" s="1"/>
  <c r="K158" i="1"/>
  <c r="AG158" i="1" s="1"/>
  <c r="AE158" i="1"/>
  <c r="K157" i="1"/>
  <c r="AG157" i="1" s="1"/>
  <c r="AF157" i="1"/>
  <c r="AE157" i="1"/>
  <c r="K153" i="1"/>
  <c r="K156" i="1"/>
  <c r="K155" i="1"/>
  <c r="AG155" i="1" s="1"/>
  <c r="K147" i="1"/>
  <c r="K149" i="1"/>
  <c r="K150" i="1"/>
  <c r="K151" i="1"/>
  <c r="K154" i="1"/>
  <c r="K152" i="1"/>
  <c r="K148" i="1"/>
  <c r="K88" i="1"/>
  <c r="K95" i="1"/>
  <c r="K89" i="1"/>
  <c r="K94" i="1"/>
  <c r="K90" i="1"/>
  <c r="K96" i="1"/>
  <c r="K98" i="1"/>
  <c r="K101" i="1"/>
  <c r="K92" i="1"/>
  <c r="K109" i="1"/>
  <c r="K105" i="1"/>
  <c r="K99" i="1"/>
  <c r="K97" i="1"/>
  <c r="K91" i="1"/>
  <c r="K103" i="1"/>
  <c r="K102" i="1"/>
  <c r="K107" i="1"/>
  <c r="K100" i="1"/>
  <c r="AG100" i="1" s="1"/>
  <c r="K111" i="1"/>
  <c r="AG111" i="1" s="1"/>
  <c r="K87" i="1"/>
  <c r="K86" i="1"/>
  <c r="AF49" i="1"/>
  <c r="AF47" i="1"/>
  <c r="K49" i="1"/>
  <c r="AG49" i="1" s="1"/>
  <c r="G47" i="1"/>
  <c r="AG47" i="1" s="1"/>
  <c r="K44" i="1"/>
  <c r="K43" i="1"/>
  <c r="K46" i="1"/>
  <c r="K45" i="1"/>
  <c r="K24" i="1"/>
  <c r="K26" i="1"/>
  <c r="K18" i="1"/>
  <c r="K35" i="1"/>
  <c r="K19" i="1"/>
  <c r="K23" i="1"/>
  <c r="K6" i="1"/>
  <c r="K12" i="1"/>
  <c r="K8" i="1"/>
  <c r="K10" i="1"/>
  <c r="K16" i="1"/>
  <c r="K13" i="1"/>
  <c r="K9" i="1"/>
  <c r="K17" i="1"/>
  <c r="K20" i="1"/>
  <c r="K5" i="1"/>
  <c r="K7" i="1"/>
  <c r="K11" i="1"/>
  <c r="P92" i="6"/>
  <c r="P91" i="6"/>
  <c r="P90" i="6"/>
  <c r="P83" i="6"/>
  <c r="P82" i="6"/>
  <c r="P81" i="6"/>
  <c r="P74" i="6"/>
  <c r="P73" i="6"/>
  <c r="P72" i="6"/>
  <c r="P65" i="6"/>
  <c r="P64" i="6"/>
  <c r="P63" i="6"/>
  <c r="P66" i="6" s="1"/>
  <c r="H59" i="6"/>
  <c r="H58" i="6"/>
  <c r="H57" i="6"/>
  <c r="P56" i="6"/>
  <c r="H56" i="6"/>
  <c r="P55" i="6"/>
  <c r="H55" i="6"/>
  <c r="P54" i="6"/>
  <c r="P57" i="6" s="1"/>
  <c r="H54" i="6"/>
  <c r="H53" i="6"/>
  <c r="H52" i="6"/>
  <c r="H51" i="6"/>
  <c r="H50" i="6"/>
  <c r="H49" i="6"/>
  <c r="O48" i="6"/>
  <c r="H48" i="6"/>
  <c r="P47" i="6"/>
  <c r="H47" i="6"/>
  <c r="P46" i="6"/>
  <c r="H46" i="6"/>
  <c r="P45" i="6"/>
  <c r="P48" i="6" s="1"/>
  <c r="H45" i="6"/>
  <c r="H44" i="6"/>
  <c r="H43" i="6"/>
  <c r="H42" i="6"/>
  <c r="H41" i="6"/>
  <c r="H40" i="6"/>
  <c r="O39" i="6"/>
  <c r="H39" i="6"/>
  <c r="P38" i="6"/>
  <c r="H38" i="6"/>
  <c r="P37" i="6"/>
  <c r="H37" i="6"/>
  <c r="P36" i="6"/>
  <c r="H36" i="6"/>
  <c r="H35" i="6"/>
  <c r="H34" i="6"/>
  <c r="H33" i="6"/>
  <c r="P29" i="6"/>
  <c r="H29" i="6"/>
  <c r="P28" i="6"/>
  <c r="H28" i="6"/>
  <c r="P27" i="6"/>
  <c r="P30" i="6" s="1"/>
  <c r="H27" i="6"/>
  <c r="H26" i="6"/>
  <c r="H25" i="6"/>
  <c r="H24" i="6"/>
  <c r="H23" i="6"/>
  <c r="H22" i="6"/>
  <c r="P20" i="6"/>
  <c r="P19" i="6"/>
  <c r="P18" i="6"/>
  <c r="P21" i="6" s="1"/>
  <c r="H18" i="6"/>
  <c r="H17" i="6"/>
  <c r="H16" i="6"/>
  <c r="H15" i="6"/>
  <c r="H14" i="6"/>
  <c r="H13" i="6"/>
  <c r="H12" i="6"/>
  <c r="P11" i="6"/>
  <c r="H11" i="6"/>
  <c r="P10" i="6"/>
  <c r="H10" i="6"/>
  <c r="P9" i="6"/>
  <c r="P12" i="6" s="1"/>
  <c r="H9" i="6"/>
  <c r="H8" i="6"/>
  <c r="H7" i="6"/>
  <c r="G4" i="6"/>
  <c r="H48" i="5"/>
  <c r="H47" i="5"/>
  <c r="H46" i="5"/>
  <c r="O45" i="5"/>
  <c r="O44" i="5"/>
  <c r="O43" i="5"/>
  <c r="H41" i="5"/>
  <c r="H40" i="5"/>
  <c r="H39" i="5"/>
  <c r="H38" i="5"/>
  <c r="O37" i="5"/>
  <c r="H37" i="5"/>
  <c r="O36" i="5"/>
  <c r="O35" i="5"/>
  <c r="O38" i="5" s="1"/>
  <c r="H32" i="5"/>
  <c r="H31" i="5"/>
  <c r="H30" i="5"/>
  <c r="O28" i="5"/>
  <c r="O27" i="5"/>
  <c r="O26" i="5"/>
  <c r="O29" i="5" s="1"/>
  <c r="H24" i="5"/>
  <c r="H23" i="5"/>
  <c r="H22" i="5"/>
  <c r="H21" i="5"/>
  <c r="H20" i="5"/>
  <c r="O19" i="5"/>
  <c r="H19" i="5"/>
  <c r="O18" i="5"/>
  <c r="H18" i="5"/>
  <c r="O17" i="5"/>
  <c r="H17" i="5"/>
  <c r="H16" i="5"/>
  <c r="H15" i="5"/>
  <c r="H14" i="5"/>
  <c r="H13" i="5"/>
  <c r="H12" i="5"/>
  <c r="H11" i="5"/>
  <c r="O10" i="5"/>
  <c r="H10" i="5"/>
  <c r="O9" i="5"/>
  <c r="H9" i="5"/>
  <c r="O8" i="5"/>
  <c r="H8" i="5"/>
  <c r="H7" i="5"/>
  <c r="G156" i="1"/>
  <c r="AG156" i="1" s="1"/>
  <c r="G161" i="1"/>
  <c r="AG161" i="1" s="1"/>
  <c r="G153" i="1"/>
  <c r="G148" i="1"/>
  <c r="AG148" i="1" s="1"/>
  <c r="G152" i="1"/>
  <c r="G154" i="1"/>
  <c r="AG154" i="1" s="1"/>
  <c r="G151" i="1"/>
  <c r="AG151" i="1" s="1"/>
  <c r="G150" i="1"/>
  <c r="AG150" i="1" s="1"/>
  <c r="G149" i="1"/>
  <c r="G147" i="1"/>
  <c r="AG147" i="1" s="1"/>
  <c r="G124" i="1"/>
  <c r="AG124" i="1" s="1"/>
  <c r="G123" i="1"/>
  <c r="AG123" i="1" s="1"/>
  <c r="G121" i="1"/>
  <c r="AG121" i="1" s="1"/>
  <c r="G107" i="1"/>
  <c r="AG107" i="1" s="1"/>
  <c r="G120" i="1"/>
  <c r="AG120" i="1" s="1"/>
  <c r="G102" i="1"/>
  <c r="AG102" i="1" s="1"/>
  <c r="G103" i="1"/>
  <c r="G91" i="1"/>
  <c r="AG91" i="1" s="1"/>
  <c r="G97" i="1"/>
  <c r="AG97" i="1" s="1"/>
  <c r="G99" i="1"/>
  <c r="AG99" i="1" s="1"/>
  <c r="G105" i="1"/>
  <c r="G109" i="1"/>
  <c r="AG109" i="1" s="1"/>
  <c r="G92" i="1"/>
  <c r="AG92" i="1" s="1"/>
  <c r="G101" i="1"/>
  <c r="AG101" i="1" s="1"/>
  <c r="G98" i="1"/>
  <c r="G96" i="1"/>
  <c r="AG96" i="1" s="1"/>
  <c r="G90" i="1"/>
  <c r="AG90" i="1" s="1"/>
  <c r="G93" i="1"/>
  <c r="AG93" i="1" s="1"/>
  <c r="G94" i="1"/>
  <c r="AG94" i="1" s="1"/>
  <c r="G89" i="1"/>
  <c r="G95" i="1"/>
  <c r="AG95" i="1" s="1"/>
  <c r="G88" i="1"/>
  <c r="AG88" i="1" s="1"/>
  <c r="G86" i="1"/>
  <c r="AG86" i="1" s="1"/>
  <c r="G87" i="1"/>
  <c r="AG87" i="1" s="1"/>
  <c r="G46" i="1"/>
  <c r="AG46" i="1" s="1"/>
  <c r="G43" i="1"/>
  <c r="AG43" i="1" s="1"/>
  <c r="G44" i="1"/>
  <c r="AG44" i="1" s="1"/>
  <c r="G45" i="1"/>
  <c r="AG45" i="1" s="1"/>
  <c r="G20" i="1"/>
  <c r="G17" i="1"/>
  <c r="G32" i="1"/>
  <c r="G14" i="1"/>
  <c r="G9" i="1"/>
  <c r="G13" i="1"/>
  <c r="G16" i="1"/>
  <c r="G10" i="1"/>
  <c r="G8" i="1"/>
  <c r="G12" i="1"/>
  <c r="G6" i="1"/>
  <c r="G11" i="1"/>
  <c r="G7" i="1"/>
  <c r="G5" i="1"/>
  <c r="AG5" i="1" s="1"/>
  <c r="AG153" i="1" l="1"/>
  <c r="P93" i="6"/>
  <c r="O11" i="5"/>
  <c r="O20" i="5"/>
  <c r="O46" i="5"/>
  <c r="P39" i="6"/>
  <c r="P84" i="6"/>
  <c r="AG89" i="1"/>
  <c r="AG98" i="1"/>
  <c r="AG105" i="1"/>
  <c r="AG103" i="1"/>
  <c r="AG149" i="1"/>
  <c r="AG152" i="1"/>
  <c r="P75" i="6"/>
  <c r="AE124" i="1"/>
  <c r="AE116" i="1"/>
  <c r="AE47" i="1"/>
  <c r="AE49" i="1"/>
  <c r="R5" i="3"/>
  <c r="R4" i="3"/>
  <c r="AF60" i="1"/>
  <c r="AG60" i="1"/>
  <c r="AF59" i="1"/>
  <c r="AG59" i="1"/>
  <c r="AF58" i="1"/>
  <c r="AF66" i="1"/>
  <c r="AG58" i="1"/>
  <c r="AF18" i="1"/>
  <c r="AF35" i="1"/>
  <c r="S12" i="2"/>
  <c r="S15" i="2"/>
  <c r="R12" i="2"/>
  <c r="R15" i="2"/>
  <c r="Q12" i="2"/>
  <c r="R33" i="2"/>
  <c r="R35" i="2"/>
  <c r="R36" i="2"/>
  <c r="R37" i="2"/>
  <c r="R41" i="2"/>
  <c r="R40" i="2"/>
  <c r="R38" i="2"/>
  <c r="R43" i="2"/>
  <c r="R44" i="2"/>
  <c r="R45" i="2"/>
  <c r="R46" i="2"/>
  <c r="R47" i="2"/>
  <c r="R48" i="2"/>
  <c r="R49" i="2"/>
  <c r="R50" i="2"/>
  <c r="R51" i="2"/>
  <c r="R34" i="2"/>
  <c r="S5" i="2"/>
  <c r="S10" i="2"/>
  <c r="S8" i="2"/>
  <c r="S9" i="2"/>
  <c r="S6" i="2"/>
  <c r="S11" i="2"/>
  <c r="S13" i="2"/>
  <c r="S16" i="2"/>
  <c r="S14" i="2"/>
  <c r="S18" i="2"/>
  <c r="S19" i="2"/>
  <c r="S20" i="2"/>
  <c r="S21" i="2"/>
  <c r="S22" i="2"/>
  <c r="S23" i="2"/>
  <c r="S24" i="2"/>
  <c r="S25" i="2"/>
  <c r="S26" i="2"/>
  <c r="S7" i="2"/>
  <c r="R5" i="2"/>
  <c r="R10" i="2"/>
  <c r="R8" i="2"/>
  <c r="R9" i="2"/>
  <c r="R6" i="2"/>
  <c r="R11" i="2"/>
  <c r="R13" i="2"/>
  <c r="R16" i="2"/>
  <c r="R14" i="2"/>
  <c r="R7" i="2"/>
  <c r="Q5" i="2"/>
  <c r="Q10" i="2"/>
  <c r="Q8" i="2"/>
  <c r="Q9" i="2"/>
  <c r="Q6" i="2"/>
  <c r="Q11" i="2"/>
  <c r="Q13" i="2"/>
  <c r="Q16" i="2"/>
  <c r="Q14" i="2"/>
  <c r="Q15" i="2"/>
  <c r="Q7" i="2"/>
  <c r="S34" i="2"/>
  <c r="S33" i="2"/>
  <c r="S35" i="2"/>
  <c r="S36" i="2"/>
  <c r="S37" i="2"/>
  <c r="S40" i="2"/>
  <c r="S38" i="2"/>
  <c r="S41" i="2"/>
  <c r="Q40" i="2"/>
  <c r="Q38" i="2"/>
  <c r="Q34" i="2"/>
  <c r="Q33" i="2"/>
  <c r="Q35" i="2"/>
  <c r="Q36" i="2"/>
  <c r="Q37" i="2"/>
  <c r="Q41" i="2"/>
  <c r="AG35" i="1"/>
  <c r="AE35" i="1"/>
  <c r="AF5" i="1"/>
  <c r="AF11" i="1"/>
  <c r="AF12" i="1"/>
  <c r="AF8" i="1"/>
  <c r="AF10" i="1"/>
  <c r="AF6" i="1"/>
  <c r="AF16" i="1"/>
  <c r="AF9" i="1"/>
  <c r="AF32" i="1"/>
  <c r="AF17" i="1"/>
  <c r="AF13" i="1"/>
  <c r="AF14" i="1"/>
  <c r="AF20" i="1"/>
  <c r="AF23" i="1"/>
  <c r="AF24" i="1"/>
  <c r="AF26" i="1"/>
  <c r="AF19" i="1"/>
  <c r="AF29" i="1"/>
  <c r="AF15" i="1"/>
  <c r="AF7" i="1"/>
  <c r="AF43" i="1"/>
  <c r="AF44" i="1"/>
  <c r="AF52" i="1"/>
  <c r="AF46" i="1"/>
  <c r="AF53" i="1"/>
  <c r="AF54" i="1"/>
  <c r="AF56" i="1"/>
  <c r="AF55" i="1"/>
  <c r="AF57" i="1"/>
  <c r="AF61" i="1"/>
  <c r="AF62" i="1"/>
  <c r="AF63" i="1"/>
  <c r="AF64" i="1"/>
  <c r="AF65" i="1"/>
  <c r="AF45" i="1"/>
  <c r="AF87" i="1"/>
  <c r="AF88" i="1"/>
  <c r="AF86" i="1"/>
  <c r="AF93" i="1"/>
  <c r="AF90" i="1"/>
  <c r="AF96" i="1"/>
  <c r="AF89" i="1"/>
  <c r="AF101" i="1"/>
  <c r="AF94" i="1"/>
  <c r="AF95" i="1"/>
  <c r="AF92" i="1"/>
  <c r="AF109" i="1"/>
  <c r="AF105" i="1"/>
  <c r="AF99" i="1"/>
  <c r="AF98" i="1"/>
  <c r="AF97" i="1"/>
  <c r="AF91" i="1"/>
  <c r="AF103" i="1"/>
  <c r="AF102" i="1"/>
  <c r="AF120" i="1"/>
  <c r="AF107" i="1"/>
  <c r="AF121" i="1"/>
  <c r="AF123" i="1"/>
  <c r="AF100" i="1"/>
  <c r="AF111" i="1"/>
  <c r="AF108" i="1"/>
  <c r="AF115" i="1"/>
  <c r="AF117" i="1"/>
  <c r="AF118" i="1"/>
  <c r="AF127" i="1"/>
  <c r="AF110" i="1"/>
  <c r="AF112" i="1"/>
  <c r="AF114" i="1"/>
  <c r="AF125" i="1"/>
  <c r="AF128" i="1"/>
  <c r="AF129" i="1"/>
  <c r="AF130" i="1"/>
  <c r="AF133" i="1"/>
  <c r="AF134" i="1"/>
  <c r="AF135" i="1"/>
  <c r="AF136" i="1"/>
  <c r="AF137" i="1"/>
  <c r="AF138" i="1"/>
  <c r="AF139" i="1"/>
  <c r="AF141" i="1"/>
  <c r="AF142" i="1"/>
  <c r="AF143" i="1"/>
  <c r="AF140" i="1"/>
  <c r="AF149" i="1"/>
  <c r="AF150" i="1"/>
  <c r="AF154" i="1"/>
  <c r="AF152" i="1"/>
  <c r="AF148" i="1"/>
  <c r="AF151" i="1"/>
  <c r="AF153" i="1"/>
  <c r="AF156" i="1"/>
  <c r="AF155" i="1"/>
  <c r="AF159" i="1"/>
  <c r="AF160" i="1"/>
  <c r="AF147" i="1"/>
  <c r="AE111" i="1"/>
  <c r="AG66" i="1"/>
  <c r="AG15" i="1"/>
  <c r="AE143" i="1"/>
  <c r="AG143" i="1"/>
  <c r="AE140" i="1"/>
  <c r="AG140" i="1"/>
  <c r="AE141" i="1"/>
  <c r="AG141" i="1"/>
  <c r="AE135" i="1"/>
  <c r="AG135" i="1"/>
  <c r="AE114" i="1"/>
  <c r="AE92" i="1"/>
  <c r="W76" i="1"/>
  <c r="W71" i="1"/>
  <c r="W70" i="1"/>
  <c r="W69" i="1"/>
  <c r="W68" i="1"/>
  <c r="AG65" i="1"/>
  <c r="AG63" i="1"/>
  <c r="AG61" i="1"/>
  <c r="AG57" i="1"/>
  <c r="AE112" i="1"/>
  <c r="AE118" i="1"/>
  <c r="AE117" i="1"/>
  <c r="AE133" i="1"/>
  <c r="AE125" i="1"/>
  <c r="AE110" i="1"/>
  <c r="AE102" i="1"/>
  <c r="AE121" i="1"/>
  <c r="AE97" i="1"/>
  <c r="AE107" i="1"/>
  <c r="AG26" i="1"/>
  <c r="AG32" i="1"/>
  <c r="AG23" i="1"/>
  <c r="AG10" i="1"/>
  <c r="AG19" i="1"/>
  <c r="AG6" i="1"/>
  <c r="AG17" i="1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51" i="4"/>
  <c r="G50" i="4"/>
  <c r="G49" i="4"/>
  <c r="G48" i="4"/>
  <c r="G47" i="4"/>
  <c r="G46" i="4"/>
  <c r="G45" i="4"/>
  <c r="G44" i="4"/>
  <c r="G43" i="4"/>
  <c r="G42" i="4"/>
  <c r="G13" i="4"/>
  <c r="G12" i="4"/>
  <c r="G11" i="4"/>
  <c r="R10" i="4"/>
  <c r="G10" i="4"/>
  <c r="R9" i="4"/>
  <c r="G9" i="4"/>
  <c r="R8" i="4"/>
  <c r="G8" i="4"/>
  <c r="R7" i="4"/>
  <c r="G7" i="4"/>
  <c r="R6" i="4"/>
  <c r="G6" i="4"/>
  <c r="R4" i="4"/>
  <c r="G5" i="4"/>
  <c r="R5" i="4"/>
  <c r="G4" i="4"/>
  <c r="AE120" i="1"/>
  <c r="AE94" i="1"/>
  <c r="AE93" i="1"/>
  <c r="AE95" i="1"/>
  <c r="AE101" i="1"/>
  <c r="AE96" i="1"/>
  <c r="AE115" i="1"/>
  <c r="AE109" i="1"/>
  <c r="AE91" i="1"/>
  <c r="AE108" i="1"/>
  <c r="AE123" i="1"/>
  <c r="AE103" i="1"/>
  <c r="AE98" i="1"/>
  <c r="AE100" i="1"/>
  <c r="AE128" i="1"/>
  <c r="AE129" i="1"/>
  <c r="AE134" i="1"/>
  <c r="AE136" i="1"/>
  <c r="AG136" i="1"/>
  <c r="AE127" i="1"/>
  <c r="AE130" i="1"/>
  <c r="AE137" i="1"/>
  <c r="AG137" i="1"/>
  <c r="AE142" i="1"/>
  <c r="AG142" i="1"/>
  <c r="AE139" i="1"/>
  <c r="AG139" i="1"/>
  <c r="AE138" i="1"/>
  <c r="AG138" i="1"/>
  <c r="AE89" i="1"/>
  <c r="G67" i="1"/>
  <c r="G68" i="1"/>
  <c r="G69" i="1"/>
  <c r="G70" i="1"/>
  <c r="G71" i="1"/>
  <c r="AG71" i="1" s="1"/>
  <c r="G72" i="1"/>
  <c r="AE45" i="1"/>
  <c r="AG24" i="1"/>
  <c r="AG11" i="1"/>
  <c r="AG9" i="1"/>
  <c r="AG13" i="1"/>
  <c r="AG16" i="1"/>
  <c r="AG14" i="1"/>
  <c r="AG7" i="1"/>
  <c r="AG12" i="1"/>
  <c r="AG29" i="1"/>
  <c r="AG8" i="1"/>
  <c r="AG20" i="1"/>
  <c r="AG18" i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Q44" i="2"/>
  <c r="Q45" i="2"/>
  <c r="Q43" i="2"/>
  <c r="Q47" i="2"/>
  <c r="Q46" i="2"/>
  <c r="Q48" i="2"/>
  <c r="Q49" i="2"/>
  <c r="Q50" i="2"/>
  <c r="R18" i="2"/>
  <c r="R19" i="2"/>
  <c r="R20" i="2"/>
  <c r="R21" i="2"/>
  <c r="R22" i="2"/>
  <c r="R23" i="2"/>
  <c r="R24" i="2"/>
  <c r="R25" i="2"/>
  <c r="R26" i="2"/>
  <c r="Q18" i="2"/>
  <c r="Q19" i="2"/>
  <c r="Q20" i="2"/>
  <c r="Q21" i="2"/>
  <c r="Q22" i="2"/>
  <c r="Q23" i="2"/>
  <c r="Q24" i="2"/>
  <c r="Q25" i="2"/>
  <c r="Q26" i="2"/>
  <c r="S68" i="1"/>
  <c r="S69" i="1"/>
  <c r="AG69" i="1" s="1"/>
  <c r="S70" i="1"/>
  <c r="AG70" i="1" s="1"/>
  <c r="S71" i="1"/>
  <c r="S76" i="1"/>
  <c r="AF67" i="1"/>
  <c r="AF68" i="1"/>
  <c r="AF72" i="1"/>
  <c r="AF69" i="1"/>
  <c r="AF73" i="1"/>
  <c r="AF74" i="1"/>
  <c r="AF75" i="1"/>
  <c r="AF70" i="1"/>
  <c r="AF71" i="1"/>
  <c r="AF77" i="1"/>
  <c r="AF78" i="1"/>
  <c r="AF79" i="1"/>
  <c r="AF76" i="1"/>
  <c r="AF80" i="1"/>
  <c r="AF81" i="1"/>
  <c r="AF82" i="1"/>
  <c r="O79" i="1"/>
  <c r="AE79" i="1" s="1"/>
  <c r="O78" i="1"/>
  <c r="AE78" i="1" s="1"/>
  <c r="O73" i="1"/>
  <c r="AE73" i="1" s="1"/>
  <c r="O70" i="1"/>
  <c r="O71" i="1"/>
  <c r="O67" i="1"/>
  <c r="O68" i="1"/>
  <c r="O77" i="1"/>
  <c r="K77" i="1"/>
  <c r="AE77" i="1" s="1"/>
  <c r="K82" i="1"/>
  <c r="AE82" i="1" s="1"/>
  <c r="K81" i="1"/>
  <c r="AE81" i="1" s="1"/>
  <c r="K80" i="1"/>
  <c r="AE80" i="1" s="1"/>
  <c r="K76" i="1"/>
  <c r="AE76" i="1" s="1"/>
  <c r="K68" i="1"/>
  <c r="AG64" i="1"/>
  <c r="K75" i="1"/>
  <c r="AE75" i="1" s="1"/>
  <c r="K74" i="1"/>
  <c r="AE74" i="1" s="1"/>
  <c r="K72" i="1"/>
  <c r="AG56" i="1"/>
  <c r="AG55" i="1"/>
  <c r="K67" i="1"/>
  <c r="G37" i="3"/>
  <c r="G36" i="3"/>
  <c r="G35" i="3"/>
  <c r="G34" i="3"/>
  <c r="G33" i="3"/>
  <c r="G32" i="3"/>
  <c r="G31" i="3"/>
  <c r="G30" i="3"/>
  <c r="G29" i="3"/>
  <c r="G28" i="3"/>
  <c r="G22" i="3"/>
  <c r="G21" i="3"/>
  <c r="G20" i="3"/>
  <c r="R10" i="3"/>
  <c r="R9" i="3"/>
  <c r="R8" i="3"/>
  <c r="R7" i="3"/>
  <c r="R6" i="3"/>
  <c r="G5" i="3"/>
  <c r="G4" i="3"/>
  <c r="S50" i="2"/>
  <c r="S49" i="2"/>
  <c r="S48" i="2"/>
  <c r="S47" i="2"/>
  <c r="S43" i="2"/>
  <c r="S45" i="2"/>
  <c r="S46" i="2"/>
  <c r="S44" i="2"/>
  <c r="AG52" i="1"/>
  <c r="AG54" i="1"/>
  <c r="AE46" i="1"/>
  <c r="AG62" i="1"/>
  <c r="AG72" i="1"/>
  <c r="AE90" i="1"/>
  <c r="AE87" i="1"/>
  <c r="AE88" i="1"/>
  <c r="AE105" i="1"/>
  <c r="AE86" i="1"/>
  <c r="AE99" i="1"/>
  <c r="AG67" i="1"/>
  <c r="AG73" i="1"/>
  <c r="AG81" i="1"/>
  <c r="AG68" i="1"/>
  <c r="AG80" i="1"/>
  <c r="AG82" i="1"/>
  <c r="AG78" i="1" l="1"/>
  <c r="AG74" i="1"/>
  <c r="AG79" i="1"/>
  <c r="AG77" i="1"/>
  <c r="AG75" i="1"/>
  <c r="AG76" i="1"/>
  <c r="AE72" i="1"/>
  <c r="AE71" i="1"/>
  <c r="AE70" i="1"/>
  <c r="AE69" i="1"/>
  <c r="AE68" i="1"/>
  <c r="AE67" i="1"/>
  <c r="AE147" i="1"/>
  <c r="AE160" i="1"/>
  <c r="AE159" i="1"/>
  <c r="AE155" i="1"/>
  <c r="AE156" i="1"/>
  <c r="AE153" i="1"/>
  <c r="AE161" i="1"/>
  <c r="AE151" i="1"/>
  <c r="AE148" i="1"/>
  <c r="AE152" i="1"/>
  <c r="AE154" i="1"/>
  <c r="AE150" i="1"/>
  <c r="AE149" i="1"/>
  <c r="AE44" i="1"/>
  <c r="AE43" i="1"/>
  <c r="AG53" i="1"/>
  <c r="AE7" i="1"/>
  <c r="AE15" i="1"/>
  <c r="AE29" i="1"/>
  <c r="AE19" i="1"/>
  <c r="AE18" i="1"/>
  <c r="AE26" i="1"/>
  <c r="AE24" i="1"/>
  <c r="AE23" i="1"/>
  <c r="AE20" i="1"/>
  <c r="AE14" i="1"/>
  <c r="AE13" i="1"/>
  <c r="AE17" i="1"/>
  <c r="AE32" i="1"/>
  <c r="AE9" i="1"/>
  <c r="AE16" i="1"/>
  <c r="AE6" i="1"/>
  <c r="AE10" i="1"/>
  <c r="AE8" i="1"/>
  <c r="AE12" i="1"/>
  <c r="AE11" i="1"/>
  <c r="AE5" i="1"/>
</calcChain>
</file>

<file path=xl/sharedStrings.xml><?xml version="1.0" encoding="utf-8"?>
<sst xmlns="http://schemas.openxmlformats.org/spreadsheetml/2006/main" count="1666" uniqueCount="480">
  <si>
    <t>Priimek in ime</t>
  </si>
  <si>
    <t>strelsko društvo</t>
  </si>
  <si>
    <t>1.</t>
  </si>
  <si>
    <t>2.</t>
  </si>
  <si>
    <t>3.</t>
  </si>
  <si>
    <t>4.</t>
  </si>
  <si>
    <t>krogi</t>
  </si>
  <si>
    <t>točke</t>
  </si>
  <si>
    <t>povprečje</t>
  </si>
  <si>
    <t>3</t>
  </si>
  <si>
    <t>4</t>
  </si>
  <si>
    <t>5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</si>
  <si>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</si>
  <si>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</si>
  <si>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</si>
  <si>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</si>
  <si>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</si>
  <si>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</si>
  <si>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</si>
  <si>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</si>
  <si>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</si>
  <si>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ANDROČEC VID</t>
  </si>
  <si>
    <t>PLAHUT TIMOTEJ</t>
  </si>
  <si>
    <t>ROJEC TIM</t>
  </si>
  <si>
    <t>LUKIČ LUKA</t>
  </si>
  <si>
    <t>TOPIČ MATEJ</t>
  </si>
  <si>
    <t>SD GROSUPLJE</t>
  </si>
  <si>
    <t>SD LESKOVEC</t>
  </si>
  <si>
    <t>SD TRIGLAV JAVORNIK</t>
  </si>
  <si>
    <t>SD TRZIN</t>
  </si>
  <si>
    <t>2</t>
  </si>
  <si>
    <t>SLAK SARA</t>
  </si>
  <si>
    <t>KERIN KLAVDIJA</t>
  </si>
  <si>
    <t>1</t>
  </si>
  <si>
    <t>s1</t>
  </si>
  <si>
    <t>s2</t>
  </si>
  <si>
    <t>sku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</si>
  <si>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</si>
  <si>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</si>
  <si>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</si>
  <si>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</si>
  <si>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</si>
  <si>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</si>
  <si>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</si>
  <si>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</si>
  <si>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</si>
  <si>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OSZ KOČEVJE</t>
  </si>
  <si>
    <t>Strelsko društvo</t>
  </si>
  <si>
    <t xml:space="preserve">KEKČEV POKAL </t>
  </si>
  <si>
    <t>MLAJŠI PIONIRJI-KE EKIPNO</t>
  </si>
  <si>
    <t>CICIBANI POSAMEZNO</t>
  </si>
  <si>
    <t>CICIBANI-KE EKIPNO</t>
  </si>
  <si>
    <t>Ekipa</t>
  </si>
  <si>
    <t>S1</t>
  </si>
  <si>
    <t>S2</t>
  </si>
  <si>
    <t>Skupaj</t>
  </si>
  <si>
    <t>EKIPA</t>
  </si>
  <si>
    <t>TEKMOVALEC 1</t>
  </si>
  <si>
    <t>TEKMOVALEC 2</t>
  </si>
  <si>
    <t>TEKMOVALEC 3</t>
  </si>
  <si>
    <t>SKUPNO</t>
  </si>
  <si>
    <t>CICIBANKE POSAMEZNO</t>
  </si>
  <si>
    <t>ŠSD M. SOBOTA</t>
  </si>
  <si>
    <t>MARINČIČ ALBINA</t>
  </si>
  <si>
    <t>MLAJŠE PIONIRKE POSAMEZNO</t>
  </si>
  <si>
    <t>PRIVŠEK PIA</t>
  </si>
  <si>
    <t>KRISTANŠEK SIMONA</t>
  </si>
  <si>
    <t>ŽUMER PETRA</t>
  </si>
  <si>
    <t>NA</t>
  </si>
  <si>
    <t>SL</t>
  </si>
  <si>
    <t xml:space="preserve">NA </t>
  </si>
  <si>
    <t>POGAČNIK MATEVŽ</t>
  </si>
  <si>
    <t>KLINAR LOVRO</t>
  </si>
  <si>
    <t>KRALJ NIK</t>
  </si>
  <si>
    <t>SD KISOVEC</t>
  </si>
  <si>
    <t>JUDEŽ GAŠPER</t>
  </si>
  <si>
    <t>L</t>
  </si>
  <si>
    <t>PAVLIN SAŠO</t>
  </si>
  <si>
    <t>SKUBIC NIKA</t>
  </si>
  <si>
    <t>ANDROČEC TINKARA</t>
  </si>
  <si>
    <t>REZ.</t>
  </si>
  <si>
    <t>T</t>
  </si>
  <si>
    <t>5.</t>
  </si>
  <si>
    <t>KORBAR ANTON</t>
  </si>
  <si>
    <t>PURKART TADEJ</t>
  </si>
  <si>
    <t>BIZJAK ALJAŽ</t>
  </si>
  <si>
    <t>DOLENŠEK DAŠA</t>
  </si>
  <si>
    <t>MLAJŠI PIONIRJI POSAMEZNO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</si>
  <si>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</si>
  <si>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</si>
  <si>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</si>
  <si>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</si>
  <si>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</si>
  <si>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</si>
  <si>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</si>
  <si>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</si>
  <si>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</si>
  <si>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</si>
  <si>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</si>
  <si>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</si>
  <si>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</si>
  <si>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</si>
  <si>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</si>
  <si>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</si>
  <si>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</si>
  <si>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</si>
  <si>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</si>
  <si>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</si>
  <si>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</si>
  <si>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</si>
  <si>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</si>
  <si>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</si>
  <si>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LESKOVEC</t>
  </si>
  <si>
    <t>6.</t>
  </si>
  <si>
    <t>7.</t>
  </si>
  <si>
    <t>8.</t>
  </si>
  <si>
    <t>9.</t>
  </si>
  <si>
    <t>PETEK NELI</t>
  </si>
  <si>
    <t>URBAS INJA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</si>
  <si>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</si>
  <si>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</si>
  <si>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</si>
  <si>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</si>
  <si>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</si>
  <si>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</si>
  <si>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</si>
  <si>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</si>
  <si>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</si>
  <si>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</si>
  <si>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</si>
  <si>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</si>
  <si>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</si>
  <si>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</si>
  <si>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</si>
  <si>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</si>
  <si>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</si>
  <si>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EMBERŠIČ JAN</t>
  </si>
  <si>
    <t>51.</t>
  </si>
  <si>
    <t>52.</t>
  </si>
  <si>
    <t>53.</t>
  </si>
  <si>
    <t>54.</t>
  </si>
  <si>
    <t>55.</t>
  </si>
  <si>
    <t>56.</t>
  </si>
  <si>
    <t>57.</t>
  </si>
  <si>
    <t>58.</t>
  </si>
  <si>
    <t>MLAJŠI PIONIRJI/KE EKIPNO</t>
  </si>
  <si>
    <t>ŠUPERGER ŽAN</t>
  </si>
  <si>
    <t>ŠSD MURSKA SOBOTA</t>
  </si>
  <si>
    <t>KEKČEV POKAL POSAMEZNO 2015/2016</t>
  </si>
  <si>
    <t>CICIBANI POSAMEZNO 2005 in mlajši</t>
  </si>
  <si>
    <t>CICIBANKE POSAMEZNO 2005 in mlajše</t>
  </si>
  <si>
    <t>MLAJŠI PIONIRJI POSAMEZNO 2003 in 2004</t>
  </si>
  <si>
    <t>MLAJŠE PIONIRKE POSAMEZNO 2003 in 2004</t>
  </si>
  <si>
    <t>CVERLE RENE</t>
  </si>
  <si>
    <t>SD CČ MALA BREZA</t>
  </si>
  <si>
    <t>SD SL. KONJICE</t>
  </si>
  <si>
    <t>BOŽIČ MITJA</t>
  </si>
  <si>
    <t>MOČIVNIK AŽBEJ</t>
  </si>
  <si>
    <t>PUHEK TIMOTEJ</t>
  </si>
  <si>
    <t>MAJER ANEJ</t>
  </si>
  <si>
    <t>EDBIN BABAČA</t>
  </si>
  <si>
    <t>ROMBO MARK</t>
  </si>
  <si>
    <t>SD GRPSUPLJE</t>
  </si>
  <si>
    <t>SANDU DIONIS</t>
  </si>
  <si>
    <t>ŠUŠTAR AŽBE</t>
  </si>
  <si>
    <t>RITUPER DAVID</t>
  </si>
  <si>
    <t>LESKOVEC 07.11.2015</t>
  </si>
  <si>
    <t>MARINČIČ MARIJA</t>
  </si>
  <si>
    <t>OPRAVS KLAR</t>
  </si>
  <si>
    <t>TIMOTEJ PLAHUT</t>
  </si>
  <si>
    <t>NOVAK NOVLJAN ŽAK</t>
  </si>
  <si>
    <t>GYÖREK DAVID</t>
  </si>
  <si>
    <t>DEMEJ JARNI</t>
  </si>
  <si>
    <t>DEJAK VID</t>
  </si>
  <si>
    <t xml:space="preserve">ČERNE MIHA </t>
  </si>
  <si>
    <t>ZUPANC MUŠIČ DOMEN</t>
  </si>
  <si>
    <t>HADŽIČ AMIR</t>
  </si>
  <si>
    <t>TILEN KVAS</t>
  </si>
  <si>
    <t>ROKAVEC AŽBEJ</t>
  </si>
  <si>
    <t>JURKOVIČ ESMERALDO</t>
  </si>
  <si>
    <t>JURKOVIČ ROKI</t>
  </si>
  <si>
    <t>SANDU VITALIJ</t>
  </si>
  <si>
    <t xml:space="preserve">VRBOVŠEK EVA </t>
  </si>
  <si>
    <t>EVA BENCAK</t>
  </si>
  <si>
    <t>TJAŠA NOVAK</t>
  </si>
  <si>
    <t>ČERNE MIHA</t>
  </si>
  <si>
    <t>II. Turnir KEKČEV POKAL</t>
  </si>
  <si>
    <t>Kisovec 11.12.2015</t>
  </si>
  <si>
    <t>Posamezno cicibani</t>
  </si>
  <si>
    <t>Cicibani naslon - ekipno</t>
  </si>
  <si>
    <t>Mesto</t>
  </si>
  <si>
    <t>Ime in priimek</t>
  </si>
  <si>
    <t>Letnik</t>
  </si>
  <si>
    <t>Društvo</t>
  </si>
  <si>
    <t>1. Serija</t>
  </si>
  <si>
    <t>2. Serija</t>
  </si>
  <si>
    <t>Št. centrov</t>
  </si>
  <si>
    <t>Gašper</t>
  </si>
  <si>
    <t>Judež</t>
  </si>
  <si>
    <t>1. serija</t>
  </si>
  <si>
    <t>2.serija</t>
  </si>
  <si>
    <t>skupaj</t>
  </si>
  <si>
    <t>Uvrstitev</t>
  </si>
  <si>
    <t>Žan</t>
  </si>
  <si>
    <t>Šuperger</t>
  </si>
  <si>
    <t>SD SLOVENSKE KONJICE</t>
  </si>
  <si>
    <t xml:space="preserve">Nik </t>
  </si>
  <si>
    <t>Kralj</t>
  </si>
  <si>
    <t>Nika</t>
  </si>
  <si>
    <t>Skubic</t>
  </si>
  <si>
    <t>Jakob</t>
  </si>
  <si>
    <t>Šoper</t>
  </si>
  <si>
    <t>SD 1956 TRBOVLJE</t>
  </si>
  <si>
    <t>Luka</t>
  </si>
  <si>
    <t>Hren</t>
  </si>
  <si>
    <t>Rene</t>
  </si>
  <si>
    <t>Cverle</t>
  </si>
  <si>
    <t>SD MALA BREZA</t>
  </si>
  <si>
    <t>Hauptman</t>
  </si>
  <si>
    <t>Ažbe</t>
  </si>
  <si>
    <t>Močivnik</t>
  </si>
  <si>
    <t>Lun</t>
  </si>
  <si>
    <t>Regeis</t>
  </si>
  <si>
    <t>Mitja</t>
  </si>
  <si>
    <t>Božič</t>
  </si>
  <si>
    <t>Anej</t>
  </si>
  <si>
    <t>Majer</t>
  </si>
  <si>
    <t>Inja</t>
  </si>
  <si>
    <t>Urbas</t>
  </si>
  <si>
    <t>Edbin</t>
  </si>
  <si>
    <t>Babača</t>
  </si>
  <si>
    <t>Tinkara</t>
  </si>
  <si>
    <t>Andročec</t>
  </si>
  <si>
    <t>Timi</t>
  </si>
  <si>
    <t>Puhek</t>
  </si>
  <si>
    <t>Nikolaj</t>
  </si>
  <si>
    <t>Ploj Jarc</t>
  </si>
  <si>
    <t>Sašo</t>
  </si>
  <si>
    <t>Pavlin</t>
  </si>
  <si>
    <t>David</t>
  </si>
  <si>
    <t>Rituper</t>
  </si>
  <si>
    <t>Šuštar</t>
  </si>
  <si>
    <t>Aljoša</t>
  </si>
  <si>
    <t>Grčar</t>
  </si>
  <si>
    <t>Posamezno cicibanke</t>
  </si>
  <si>
    <t>Neli</t>
  </si>
  <si>
    <t>Petek</t>
  </si>
  <si>
    <t>Hana</t>
  </si>
  <si>
    <t>Strakušek</t>
  </si>
  <si>
    <t>Posamezno mlajše pionirke - naslon</t>
  </si>
  <si>
    <t>Mlajši pionirji naslon - ekipno</t>
  </si>
  <si>
    <t>Daša</t>
  </si>
  <si>
    <t>Dolenšek</t>
  </si>
  <si>
    <t>Sara</t>
  </si>
  <si>
    <t>Slak</t>
  </si>
  <si>
    <t>2003</t>
  </si>
  <si>
    <t>Albina</t>
  </si>
  <si>
    <t>Marinčič</t>
  </si>
  <si>
    <t>2004</t>
  </si>
  <si>
    <t>Anton</t>
  </si>
  <si>
    <t>Korbar</t>
  </si>
  <si>
    <t xml:space="preserve">Nika </t>
  </si>
  <si>
    <t>Kosmač</t>
  </si>
  <si>
    <t>SD ŠKOFJA LOKA</t>
  </si>
  <si>
    <t>Matevž</t>
  </si>
  <si>
    <t>Pogačnik</t>
  </si>
  <si>
    <t>Eva</t>
  </si>
  <si>
    <t>Verbovšek</t>
  </si>
  <si>
    <t>Lovro</t>
  </si>
  <si>
    <t>Klinar</t>
  </si>
  <si>
    <t>Pia</t>
  </si>
  <si>
    <t>Privšek</t>
  </si>
  <si>
    <t>2005</t>
  </si>
  <si>
    <t>Simona</t>
  </si>
  <si>
    <t>Kristanšek</t>
  </si>
  <si>
    <t>Klavdija</t>
  </si>
  <si>
    <t>Kerin</t>
  </si>
  <si>
    <t>Pika</t>
  </si>
  <si>
    <t>Pezdir</t>
  </si>
  <si>
    <t>Petra</t>
  </si>
  <si>
    <t>Žumer</t>
  </si>
  <si>
    <t>Tjaša</t>
  </si>
  <si>
    <t>Novak</t>
  </si>
  <si>
    <t>Lana</t>
  </si>
  <si>
    <t>Prostran</t>
  </si>
  <si>
    <t>Žak</t>
  </si>
  <si>
    <t>Novak Novljan</t>
  </si>
  <si>
    <t>Tim</t>
  </si>
  <si>
    <t>Rojec</t>
  </si>
  <si>
    <t>Lukič</t>
  </si>
  <si>
    <t>Jan</t>
  </si>
  <si>
    <t>Emberšič</t>
  </si>
  <si>
    <t>Tadej</t>
  </si>
  <si>
    <t>Purkart</t>
  </si>
  <si>
    <t>Posamezno mlajši pionirji - naslon</t>
  </si>
  <si>
    <t>Klar</t>
  </si>
  <si>
    <t>Opraus</t>
  </si>
  <si>
    <t>Miha</t>
  </si>
  <si>
    <t>Kožuh</t>
  </si>
  <si>
    <t>Gyorek</t>
  </si>
  <si>
    <t>Anže</t>
  </si>
  <si>
    <t>Križnar</t>
  </si>
  <si>
    <t>Demej</t>
  </si>
  <si>
    <t>Jarni</t>
  </si>
  <si>
    <t>Plahut</t>
  </si>
  <si>
    <t>Kos</t>
  </si>
  <si>
    <t>Černe</t>
  </si>
  <si>
    <t>SD CELJSKA ČETA MALA BREZA</t>
  </si>
  <si>
    <t>Matej</t>
  </si>
  <si>
    <t>Topič</t>
  </si>
  <si>
    <t>Blaž</t>
  </si>
  <si>
    <t>Kaluder</t>
  </si>
  <si>
    <t>Vid</t>
  </si>
  <si>
    <t>Dejak</t>
  </si>
  <si>
    <t>Domen</t>
  </si>
  <si>
    <t>Zupanc Mušič</t>
  </si>
  <si>
    <t>Ožbej</t>
  </si>
  <si>
    <t>Rokavec</t>
  </si>
  <si>
    <t>Amir</t>
  </si>
  <si>
    <t>Hadžič</t>
  </si>
  <si>
    <t>Aljaž</t>
  </si>
  <si>
    <t>Bizjak</t>
  </si>
  <si>
    <t>Nik</t>
  </si>
  <si>
    <t>Jazbec</t>
  </si>
  <si>
    <t>Tilen</t>
  </si>
  <si>
    <t>Kvas</t>
  </si>
  <si>
    <t>Mark</t>
  </si>
  <si>
    <t>SD SLO.KONJICE</t>
  </si>
  <si>
    <t>.</t>
  </si>
  <si>
    <t>ŠOPER JAKOB</t>
  </si>
  <si>
    <t>HREN LUKA</t>
  </si>
  <si>
    <t>HAUPTMAN LUKA</t>
  </si>
  <si>
    <t>REGEIS LUN</t>
  </si>
  <si>
    <t>PLOJ JARC NIKOLAJ</t>
  </si>
  <si>
    <t>GRČAR ALJOŠA</t>
  </si>
  <si>
    <t>STRAKUŠEK HANA</t>
  </si>
  <si>
    <t>KOSMAČ NIKA</t>
  </si>
  <si>
    <t>PEZDIR PIKA</t>
  </si>
  <si>
    <t>PROSTRAN LANA</t>
  </si>
  <si>
    <t>KOS LUKA</t>
  </si>
  <si>
    <t>KALUDER BLAŽ</t>
  </si>
  <si>
    <t>KRIŽNAR ANŽE</t>
  </si>
  <si>
    <t>ŠOPER LUKA</t>
  </si>
  <si>
    <t>KOŽUH MIHA</t>
  </si>
  <si>
    <t>JAZBEC NIK</t>
  </si>
  <si>
    <t>KVAS TILEN</t>
  </si>
  <si>
    <t>JAZBEC MARK</t>
  </si>
  <si>
    <t>Kisovec</t>
  </si>
  <si>
    <t>Trzin</t>
  </si>
  <si>
    <t>CERAR ŠIMENC TIJA</t>
  </si>
  <si>
    <t>FRELIH ANDREJA</t>
  </si>
  <si>
    <t>SD ŽELEZNIKI</t>
  </si>
  <si>
    <t>ŠOLAR MAJA</t>
  </si>
  <si>
    <t>ŠOLAR TAJ</t>
  </si>
  <si>
    <t>VOGRIČ ANŽE</t>
  </si>
  <si>
    <t>PREZELJ TILEN</t>
  </si>
  <si>
    <t>PREZELJ MAJ</t>
  </si>
  <si>
    <t>MARENK MARKO</t>
  </si>
  <si>
    <t>PREZELJ ERIK</t>
  </si>
  <si>
    <t>BOGATAJ JAN</t>
  </si>
  <si>
    <t>ARH GRAMEC BENJAMIN</t>
  </si>
  <si>
    <t>OPRAUS KLAR DANIEL</t>
  </si>
  <si>
    <t>POTOČNIK IGOR</t>
  </si>
  <si>
    <t>POTOČNIK ANDRAŽ</t>
  </si>
  <si>
    <t>ČADEŽ SAMO</t>
  </si>
  <si>
    <t>TOTH DAVID</t>
  </si>
  <si>
    <t>Strelsko društvo Celjska četa</t>
  </si>
  <si>
    <t>3271 Šentrupert, Mala Breza 37c</t>
  </si>
  <si>
    <t>KEKČEV POKAL 2015/16 - 4.krog</t>
  </si>
  <si>
    <t>CICIBANI/KE - EKIPNO</t>
  </si>
  <si>
    <t>SD Leskovec</t>
  </si>
  <si>
    <t>Kerin Matic</t>
  </si>
  <si>
    <t>Arh Gramec Žan</t>
  </si>
  <si>
    <t>2006</t>
  </si>
  <si>
    <t>Božič Mitja</t>
  </si>
  <si>
    <t>SD Grosuplje</t>
  </si>
  <si>
    <t>Rombo Mark</t>
  </si>
  <si>
    <t>Urbas Inja</t>
  </si>
  <si>
    <t>Andročec Tinkara</t>
  </si>
  <si>
    <t>SD Triglav Javornik</t>
  </si>
  <si>
    <t>Močivnik Ažbe</t>
  </si>
  <si>
    <t>Babača Edbin</t>
  </si>
  <si>
    <t>2008</t>
  </si>
  <si>
    <t>Regeis Lun</t>
  </si>
  <si>
    <t>2007</t>
  </si>
  <si>
    <t>SD Kisovec</t>
  </si>
  <si>
    <t>Šušter Ažbe</t>
  </si>
  <si>
    <t>Kralj Nik</t>
  </si>
  <si>
    <t>Skubic Nika</t>
  </si>
  <si>
    <t>ŠSD Murska Sobota</t>
  </si>
  <si>
    <t>Puhek Timotej</t>
  </si>
  <si>
    <t>Grčar Aljoša</t>
  </si>
  <si>
    <t>Majer Anej</t>
  </si>
  <si>
    <t>CICIBANI - posamezno</t>
  </si>
  <si>
    <t>Šuperger Žan</t>
  </si>
  <si>
    <t xml:space="preserve">  SD Slovenske Konjice</t>
  </si>
  <si>
    <t xml:space="preserve">  SD Leskovec</t>
  </si>
  <si>
    <t xml:space="preserve">  SD Kisovec</t>
  </si>
  <si>
    <t xml:space="preserve">  SD Triglav Javornik</t>
  </si>
  <si>
    <t>Cverle Rene</t>
  </si>
  <si>
    <t xml:space="preserve">  SD Celjska četa M.Breza</t>
  </si>
  <si>
    <t xml:space="preserve">  ŠSD Murska Sobota</t>
  </si>
  <si>
    <t xml:space="preserve">  SD Grosuplje</t>
  </si>
  <si>
    <t>Šuštar Ažbe</t>
  </si>
  <si>
    <t>CICIBANKE - posamezno</t>
  </si>
  <si>
    <t>ML.PIONIRJI/KE - EKIPNO</t>
  </si>
  <si>
    <t>Slak Sara</t>
  </si>
  <si>
    <t>Andročec Vid</t>
  </si>
  <si>
    <t>Rojec Tim</t>
  </si>
  <si>
    <t>Plahut Timotej</t>
  </si>
  <si>
    <t>Gyorek David</t>
  </si>
  <si>
    <t>Kladnik Blaž</t>
  </si>
  <si>
    <t>Marinič Albina</t>
  </si>
  <si>
    <t>Kerin Klavdija</t>
  </si>
  <si>
    <t>Arh Gramec Benjamin</t>
  </si>
  <si>
    <t>Korbar Anton</t>
  </si>
  <si>
    <t>Pogačnik Matevž</t>
  </si>
  <si>
    <t>Černe Miha</t>
  </si>
  <si>
    <t>SD Slovenske Konjice</t>
  </si>
  <si>
    <t>Opraus Klar Daniel</t>
  </si>
  <si>
    <t>Kos Luke</t>
  </si>
  <si>
    <t>Kvas Tilen</t>
  </si>
  <si>
    <t>SD Trzin</t>
  </si>
  <si>
    <t>Lukić Luka</t>
  </si>
  <si>
    <t>Zupanc Mušič Domen</t>
  </si>
  <si>
    <t>Emberšič Jan</t>
  </si>
  <si>
    <t>SD Celjska četa Mala Breza</t>
  </si>
  <si>
    <t>Kristanšek Simona</t>
  </si>
  <si>
    <t>Žumer Petra</t>
  </si>
  <si>
    <t>Privšek Pia</t>
  </si>
  <si>
    <t>OSZ Kočevje</t>
  </si>
  <si>
    <t>Jarni Demej</t>
  </si>
  <si>
    <t>Dejak Vid</t>
  </si>
  <si>
    <t>Bizjak Aljaž</t>
  </si>
  <si>
    <t>ML.PIONIRJI - posamezno</t>
  </si>
  <si>
    <t xml:space="preserve">  OSZ Kočevje</t>
  </si>
  <si>
    <t>Novak Novljan Žak</t>
  </si>
  <si>
    <t xml:space="preserve">  SD Trzin</t>
  </si>
  <si>
    <t>2x</t>
  </si>
  <si>
    <t xml:space="preserve">  SD Slovenske Konjice </t>
  </si>
  <si>
    <t>1x</t>
  </si>
  <si>
    <t>Klinar Lovro</t>
  </si>
  <si>
    <t>Topič Matej</t>
  </si>
  <si>
    <t>Farkaš Patrik</t>
  </si>
  <si>
    <t>Toht David</t>
  </si>
  <si>
    <t>ML.PIONIRKE - posamezno</t>
  </si>
  <si>
    <t>Verbovšek Eva</t>
  </si>
  <si>
    <t>Dolenšek Daša</t>
  </si>
  <si>
    <t>Pezdir Pika</t>
  </si>
  <si>
    <t>Novak Tjaša</t>
  </si>
  <si>
    <t>M.Breza</t>
  </si>
  <si>
    <t>KERIN MATIC</t>
  </si>
  <si>
    <t>ARH GRAMEC ŽAN</t>
  </si>
  <si>
    <t>6</t>
  </si>
  <si>
    <t>KLADNIK BLAŽ</t>
  </si>
  <si>
    <t>FARKAŠ PATRIK</t>
  </si>
  <si>
    <t>Sl.Konjice</t>
  </si>
  <si>
    <t>SD VRHNIKA</t>
  </si>
  <si>
    <t>SD JURŠINCI</t>
  </si>
  <si>
    <t>SD I. POH. BATALJON RUŠE</t>
  </si>
  <si>
    <t>KOGOJ FABČIČ AJDA</t>
  </si>
  <si>
    <t>BURIČ TINKA</t>
  </si>
  <si>
    <t>SD I. POH BATALJON</t>
  </si>
  <si>
    <t>ŽELEZNIK NIKA</t>
  </si>
  <si>
    <t>POTRČ GAL</t>
  </si>
  <si>
    <t>SD I. POH BATALJON RUŠE</t>
  </si>
  <si>
    <t>ZAMEJEC LOVRO</t>
  </si>
  <si>
    <t>PLOHL ŽAN</t>
  </si>
  <si>
    <t>BURIČ MAKS</t>
  </si>
  <si>
    <t>ŠULC ANŽE</t>
  </si>
  <si>
    <t>DRAŠLER VALTER</t>
  </si>
  <si>
    <t>MARUŠIČ ANEJ</t>
  </si>
  <si>
    <t>DOBROVOLJC META</t>
  </si>
  <si>
    <t>TUREK ANEJA</t>
  </si>
  <si>
    <t>JILEK AMBROŽ</t>
  </si>
  <si>
    <t>SGERM JAKA</t>
  </si>
  <si>
    <t>KLEMEN NEJC</t>
  </si>
  <si>
    <t>PREDNIK GAL</t>
  </si>
  <si>
    <t>ČRETNIK JOŠT</t>
  </si>
  <si>
    <t>HORVAT ŽAN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</si>
</sst>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20"/>
      <name val="Verdana"/>
      <family val="2"/>
    </font>
    <font>
      <sz val="10"/>
      <name val="Verdana"/>
      <family val="2"/>
    </font>
    <font>
      <b/>
      <sz val="11"/>
      <name val="Verdana"/>
      <family val="2"/>
      <charset val="238"/>
    </font>
    <font>
      <sz val="11"/>
      <color indexed="10"/>
      <name val="Arial"/>
      <family val="2"/>
      <charset val="238"/>
    </font>
    <font>
      <b/>
      <sz val="12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4"/>
      <name val="Verdana"/>
      <family val="2"/>
      <charset val="238"/>
    </font>
    <font>
      <sz val="12"/>
      <name val="Calibri"/>
      <family val="2"/>
      <charset val="238"/>
      <scheme val="minor"/>
    </font>
    <font>
      <b/>
      <sz val="20"/>
      <name val="Arial CE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Arial CE"/>
      <family val="2"/>
      <charset val="238"/>
    </font>
    <font>
      <b/>
      <sz val="2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2" fillId="0" borderId="0" xfId="0" applyNumberFormat="1" applyFont="1" applyAlignment="1">
      <alignment horizontal="right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16" fontId="2" fillId="0" borderId="0" xfId="0" applyNumberFormat="1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/>
    <xf numFmtId="0" fontId="14" fillId="0" borderId="5" xfId="0" applyFont="1" applyBorder="1"/>
    <xf numFmtId="0" fontId="14" fillId="0" borderId="6" xfId="0" applyFont="1" applyBorder="1"/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12" fillId="0" borderId="0" xfId="0" applyFont="1" applyBorder="1"/>
    <xf numFmtId="0" fontId="2" fillId="0" borderId="0" xfId="0" applyFont="1" applyBorder="1" applyAlignment="1">
      <alignment horizontal="left"/>
    </xf>
    <xf numFmtId="0" fontId="12" fillId="0" borderId="0" xfId="0" applyFont="1" applyFill="1" applyBorder="1"/>
    <xf numFmtId="0" fontId="17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22" fillId="0" borderId="1" xfId="0" applyFont="1" applyBorder="1"/>
    <xf numFmtId="3" fontId="8" fillId="0" borderId="23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49" fontId="7" fillId="0" borderId="30" xfId="0" applyNumberFormat="1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2" fillId="0" borderId="39" xfId="0" applyFont="1" applyBorder="1" applyAlignment="1">
      <alignment horizontal="left"/>
    </xf>
    <xf numFmtId="0" fontId="22" fillId="0" borderId="13" xfId="0" applyFont="1" applyBorder="1"/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23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4" fillId="0" borderId="40" xfId="0" applyFont="1" applyBorder="1"/>
    <xf numFmtId="0" fontId="6" fillId="0" borderId="1" xfId="0" applyFont="1" applyBorder="1" applyAlignment="1">
      <alignment horizontal="left"/>
    </xf>
    <xf numFmtId="0" fontId="25" fillId="0" borderId="0" xfId="0" applyFont="1"/>
    <xf numFmtId="0" fontId="15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14" fillId="0" borderId="39" xfId="0" applyFont="1" applyBorder="1"/>
    <xf numFmtId="0" fontId="1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3" fontId="8" fillId="0" borderId="44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left"/>
    </xf>
    <xf numFmtId="49" fontId="15" fillId="0" borderId="49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2" fontId="15" fillId="0" borderId="50" xfId="0" applyNumberFormat="1" applyFont="1" applyBorder="1" applyAlignment="1">
      <alignment horizontal="center"/>
    </xf>
    <xf numFmtId="0" fontId="14" fillId="0" borderId="39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1" xfId="0" applyFont="1" applyBorder="1" applyAlignment="1">
      <alignment horizontal="right"/>
    </xf>
    <xf numFmtId="49" fontId="14" fillId="0" borderId="39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3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NumberFormat="1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3" fontId="14" fillId="0" borderId="46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7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7" xfId="0" applyFont="1" applyBorder="1"/>
    <xf numFmtId="0" fontId="26" fillId="0" borderId="3" xfId="0" applyFont="1" applyBorder="1"/>
    <xf numFmtId="0" fontId="14" fillId="0" borderId="3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0" fontId="14" fillId="0" borderId="8" xfId="0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/>
    <xf numFmtId="0" fontId="28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15" fillId="0" borderId="47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3" fontId="15" fillId="0" borderId="47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0" fontId="0" fillId="0" borderId="0" xfId="0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0" fillId="0" borderId="1" xfId="0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5" xfId="0" applyFont="1" applyBorder="1"/>
    <xf numFmtId="0" fontId="34" fillId="0" borderId="1" xfId="0" applyFont="1" applyBorder="1"/>
    <xf numFmtId="0" fontId="35" fillId="0" borderId="1" xfId="0" applyFont="1" applyBorder="1" applyAlignment="1">
      <alignment horizontal="center" shrinkToFit="1"/>
    </xf>
    <xf numFmtId="0" fontId="36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35" fillId="0" borderId="1" xfId="0" applyFont="1" applyBorder="1" applyAlignment="1">
      <alignment horizontal="center"/>
    </xf>
    <xf numFmtId="0" fontId="0" fillId="0" borderId="3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52" xfId="0" applyBorder="1"/>
    <xf numFmtId="0" fontId="0" fillId="0" borderId="41" xfId="0" applyBorder="1"/>
    <xf numFmtId="0" fontId="0" fillId="0" borderId="31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0" fillId="0" borderId="1" xfId="0" applyBorder="1"/>
    <xf numFmtId="0" fontId="0" fillId="0" borderId="53" xfId="0" applyBorder="1"/>
    <xf numFmtId="0" fontId="0" fillId="0" borderId="54" xfId="0" applyBorder="1"/>
    <xf numFmtId="0" fontId="37" fillId="0" borderId="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0" xfId="0" applyBorder="1"/>
    <xf numFmtId="1" fontId="0" fillId="0" borderId="5" xfId="0" applyNumberFormat="1" applyBorder="1" applyAlignment="1">
      <alignment horizontal="center"/>
    </xf>
    <xf numFmtId="1" fontId="37" fillId="0" borderId="31" xfId="0" applyNumberFormat="1" applyFont="1" applyBorder="1" applyAlignment="1">
      <alignment horizontal="center"/>
    </xf>
    <xf numFmtId="0" fontId="0" fillId="0" borderId="31" xfId="0" applyFont="1" applyBorder="1"/>
    <xf numFmtId="0" fontId="0" fillId="0" borderId="31" xfId="0" applyBorder="1" applyAlignment="1">
      <alignment horizontal="left"/>
    </xf>
    <xf numFmtId="0" fontId="0" fillId="0" borderId="40" xfId="0" applyFill="1" applyBorder="1"/>
    <xf numFmtId="1" fontId="0" fillId="0" borderId="34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1" fontId="37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0" fillId="0" borderId="0" xfId="0" applyFont="1" applyFill="1" applyBorder="1"/>
    <xf numFmtId="0" fontId="37" fillId="0" borderId="0" xfId="0" applyFont="1" applyBorder="1" applyAlignment="1">
      <alignment horizontal="center"/>
    </xf>
    <xf numFmtId="0" fontId="35" fillId="0" borderId="0" xfId="0" applyFont="1" applyBorder="1"/>
    <xf numFmtId="1" fontId="0" fillId="0" borderId="1" xfId="0" applyNumberFormat="1" applyBorder="1" applyAlignment="1"/>
    <xf numFmtId="1" fontId="0" fillId="0" borderId="0" xfId="0" applyNumberForma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53" xfId="0" applyFill="1" applyBorder="1"/>
    <xf numFmtId="0" fontId="0" fillId="0" borderId="54" xfId="0" applyFill="1" applyBorder="1"/>
    <xf numFmtId="49" fontId="0" fillId="0" borderId="5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/>
    <xf numFmtId="0" fontId="0" fillId="0" borderId="5" xfId="0" applyFont="1" applyFill="1" applyBorder="1"/>
    <xf numFmtId="49" fontId="0" fillId="0" borderId="0" xfId="0" applyNumberFormat="1" applyBorder="1" applyAlignment="1">
      <alignment horizontal="center"/>
    </xf>
    <xf numFmtId="0" fontId="0" fillId="0" borderId="34" xfId="0" applyBorder="1"/>
    <xf numFmtId="49" fontId="34" fillId="0" borderId="5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34" xfId="0" applyFill="1" applyBorder="1"/>
    <xf numFmtId="1" fontId="0" fillId="0" borderId="55" xfId="0" applyNumberFormat="1" applyFill="1" applyBorder="1" applyAlignment="1">
      <alignment horizontal="center"/>
    </xf>
    <xf numFmtId="0" fontId="30" fillId="0" borderId="3" xfId="0" applyFont="1" applyBorder="1"/>
    <xf numFmtId="0" fontId="30" fillId="0" borderId="11" xfId="0" applyFont="1" applyBorder="1"/>
    <xf numFmtId="0" fontId="30" fillId="0" borderId="13" xfId="0" applyFont="1" applyBorder="1"/>
    <xf numFmtId="0" fontId="30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8" fillId="0" borderId="0" xfId="0" applyFont="1"/>
    <xf numFmtId="14" fontId="18" fillId="0" borderId="0" xfId="0" applyNumberFormat="1" applyFont="1"/>
    <xf numFmtId="0" fontId="39" fillId="0" borderId="0" xfId="0" applyFont="1"/>
    <xf numFmtId="0" fontId="40" fillId="0" borderId="0" xfId="0" applyFont="1"/>
    <xf numFmtId="0" fontId="42" fillId="0" borderId="56" xfId="0" applyFont="1" applyBorder="1" applyAlignment="1">
      <alignment horizontal="center"/>
    </xf>
    <xf numFmtId="0" fontId="42" fillId="0" borderId="57" xfId="0" applyFont="1" applyBorder="1"/>
    <xf numFmtId="0" fontId="42" fillId="0" borderId="57" xfId="0" applyFont="1" applyBorder="1" applyAlignment="1">
      <alignment horizontal="center"/>
    </xf>
    <xf numFmtId="0" fontId="43" fillId="0" borderId="57" xfId="0" applyFont="1" applyBorder="1"/>
    <xf numFmtId="0" fontId="42" fillId="0" borderId="58" xfId="0" applyFont="1" applyBorder="1" applyAlignment="1">
      <alignment horizontal="center"/>
    </xf>
    <xf numFmtId="0" fontId="0" fillId="0" borderId="59" xfId="0" applyBorder="1"/>
    <xf numFmtId="0" fontId="44" fillId="0" borderId="31" xfId="0" applyFont="1" applyBorder="1"/>
    <xf numFmtId="49" fontId="44" fillId="0" borderId="31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60" xfId="0" applyBorder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44" fillId="0" borderId="46" xfId="0" applyFont="1" applyBorder="1"/>
    <xf numFmtId="0" fontId="44" fillId="0" borderId="46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/>
    <xf numFmtId="0" fontId="44" fillId="0" borderId="3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49" fontId="44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4" fillId="0" borderId="4" xfId="0" applyFont="1" applyBorder="1"/>
    <xf numFmtId="49" fontId="44" fillId="0" borderId="4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30" fillId="0" borderId="0" xfId="0" applyNumberFormat="1" applyFont="1" applyAlignment="1">
      <alignment horizontal="right"/>
    </xf>
    <xf numFmtId="0" fontId="46" fillId="0" borderId="1" xfId="0" applyFont="1" applyBorder="1"/>
    <xf numFmtId="0" fontId="30" fillId="0" borderId="22" xfId="0" applyFont="1" applyBorder="1"/>
    <xf numFmtId="0" fontId="46" fillId="0" borderId="22" xfId="0" applyFont="1" applyBorder="1"/>
    <xf numFmtId="0" fontId="47" fillId="0" borderId="24" xfId="0" applyFont="1" applyBorder="1" applyAlignment="1">
      <alignment horizontal="center"/>
    </xf>
    <xf numFmtId="0" fontId="48" fillId="0" borderId="1" xfId="0" applyFont="1" applyBorder="1"/>
    <xf numFmtId="0" fontId="49" fillId="0" borderId="24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0" fontId="49" fillId="0" borderId="1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47" fillId="0" borderId="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5" xfId="0" applyFont="1" applyBorder="1" applyAlignment="1">
      <alignment horizontal="center"/>
    </xf>
    <xf numFmtId="0" fontId="30" fillId="0" borderId="5" xfId="0" applyFont="1" applyBorder="1" applyAlignment="1">
      <alignment horizontal="left"/>
    </xf>
    <xf numFmtId="0" fontId="30" fillId="0" borderId="0" xfId="0" applyFont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47" fillId="0" borderId="0" xfId="0" applyFont="1" applyAlignment="1">
      <alignment horizontal="center"/>
    </xf>
    <xf numFmtId="0" fontId="30" fillId="0" borderId="0" xfId="0" applyFont="1" applyBorder="1" applyAlignment="1" applyProtection="1">
      <alignment horizont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46" fillId="0" borderId="16" xfId="0" applyFont="1" applyBorder="1" applyAlignment="1">
      <alignment horizontal="left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left"/>
    </xf>
    <xf numFmtId="49" fontId="46" fillId="0" borderId="20" xfId="0" applyNumberFormat="1" applyFont="1" applyBorder="1" applyAlignment="1">
      <alignment horizontal="center"/>
    </xf>
    <xf numFmtId="49" fontId="46" fillId="0" borderId="21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46" fillId="0" borderId="19" xfId="0" applyNumberFormat="1" applyFont="1" applyBorder="1" applyAlignment="1">
      <alignment horizontal="center"/>
    </xf>
    <xf numFmtId="49" fontId="46" fillId="0" borderId="18" xfId="0" applyNumberFormat="1" applyFont="1" applyBorder="1" applyAlignment="1">
      <alignment horizontal="center"/>
    </xf>
    <xf numFmtId="49" fontId="46" fillId="0" borderId="29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2" fontId="46" fillId="0" borderId="15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right"/>
    </xf>
    <xf numFmtId="0" fontId="30" fillId="0" borderId="23" xfId="0" applyFont="1" applyBorder="1"/>
    <xf numFmtId="0" fontId="46" fillId="0" borderId="2" xfId="0" applyFont="1" applyBorder="1"/>
    <xf numFmtId="0" fontId="47" fillId="0" borderId="2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8" fillId="0" borderId="7" xfId="0" applyFont="1" applyBorder="1"/>
    <xf numFmtId="0" fontId="46" fillId="0" borderId="7" xfId="0" applyFont="1" applyBorder="1"/>
    <xf numFmtId="0" fontId="30" fillId="0" borderId="7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30" fillId="0" borderId="5" xfId="0" applyFont="1" applyBorder="1"/>
    <xf numFmtId="0" fontId="30" fillId="0" borderId="34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6" xfId="0" applyFont="1" applyBorder="1"/>
    <xf numFmtId="0" fontId="30" fillId="0" borderId="4" xfId="0" applyFont="1" applyBorder="1"/>
    <xf numFmtId="0" fontId="46" fillId="0" borderId="4" xfId="0" applyFont="1" applyBorder="1"/>
    <xf numFmtId="0" fontId="30" fillId="0" borderId="9" xfId="0" applyFont="1" applyBorder="1" applyAlignment="1">
      <alignment horizontal="center"/>
    </xf>
    <xf numFmtId="0" fontId="30" fillId="0" borderId="8" xfId="0" applyFont="1" applyBorder="1"/>
    <xf numFmtId="0" fontId="46" fillId="0" borderId="9" xfId="0" applyFont="1" applyBorder="1"/>
    <xf numFmtId="0" fontId="50" fillId="0" borderId="35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2" fontId="47" fillId="0" borderId="0" xfId="0" applyNumberFormat="1" applyFont="1" applyAlignment="1">
      <alignment horizontal="center"/>
    </xf>
    <xf numFmtId="0" fontId="46" fillId="0" borderId="26" xfId="0" applyFont="1" applyBorder="1" applyAlignment="1">
      <alignment horizontal="left"/>
    </xf>
    <xf numFmtId="0" fontId="46" fillId="0" borderId="26" xfId="0" applyFont="1" applyBorder="1" applyAlignment="1">
      <alignment horizontal="center"/>
    </xf>
    <xf numFmtId="0" fontId="46" fillId="0" borderId="25" xfId="0" applyFont="1" applyBorder="1" applyAlignment="1">
      <alignment horizontal="left"/>
    </xf>
    <xf numFmtId="49" fontId="46" fillId="0" borderId="23" xfId="0" applyNumberFormat="1" applyFont="1" applyBorder="1" applyAlignment="1">
      <alignment horizontal="center"/>
    </xf>
    <xf numFmtId="49" fontId="46" fillId="0" borderId="22" xfId="0" applyNumberFormat="1" applyFont="1" applyBorder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46" fillId="0" borderId="2" xfId="0" applyNumberFormat="1" applyFont="1" applyBorder="1" applyAlignment="1">
      <alignment horizontal="center"/>
    </xf>
    <xf numFmtId="49" fontId="46" fillId="0" borderId="36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1" xfId="0" applyFont="1" applyBorder="1" applyAlignment="1">
      <alignment horizontal="left"/>
    </xf>
    <xf numFmtId="49" fontId="46" fillId="0" borderId="1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33" fillId="0" borderId="0" xfId="0" applyFont="1" applyAlignment="1"/>
    <xf numFmtId="0" fontId="0" fillId="0" borderId="0" xfId="0" applyAlignment="1"/>
    <xf numFmtId="0" fontId="34" fillId="0" borderId="3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64"/>
  <sheetViews>
    <sheetView tabSelected="1" topLeftCell="A131" zoomScale="70" zoomScaleNormal="70" workbookViewId="0">
      <selection activeCell="AF90" sqref="AF90"/>
    </sheetView>
  </sheetViews>
  <sheetFormatPr defaultColWidth="11.5703125" defaultRowHeight="14.25" x14ac:dyDescent="0.2"/>
  <cols>
    <col min="1" max="1" width="4.42578125" style="36" bestFit="1" customWidth="1"/>
    <col min="2" max="2" width="32.5703125" style="16" bestFit="1" customWidth="1"/>
    <col min="3" max="3" width="7.140625" style="16" bestFit="1" customWidth="1"/>
    <col min="4" max="4" width="25.5703125" style="16" customWidth="1"/>
    <col min="5" max="6" width="4.28515625" style="5" bestFit="1" customWidth="1"/>
    <col min="7" max="7" width="5.7109375" style="33" bestFit="1" customWidth="1"/>
    <col min="8" max="8" width="4.28515625" style="34" bestFit="1" customWidth="1"/>
    <col min="9" max="9" width="4.28515625" style="33" bestFit="1" customWidth="1"/>
    <col min="10" max="10" width="4.28515625" style="34" bestFit="1" customWidth="1"/>
    <col min="11" max="11" width="5.7109375" style="33" bestFit="1" customWidth="1"/>
    <col min="12" max="12" width="4.28515625" style="33" bestFit="1" customWidth="1"/>
    <col min="13" max="13" width="4.28515625" style="34" bestFit="1" customWidth="1"/>
    <col min="14" max="14" width="4.28515625" style="33" bestFit="1" customWidth="1"/>
    <col min="15" max="15" width="5.7109375" style="33" bestFit="1" customWidth="1"/>
    <col min="16" max="18" width="4.28515625" style="33" bestFit="1" customWidth="1"/>
    <col min="19" max="19" width="5.7109375" style="33" bestFit="1" customWidth="1"/>
    <col min="20" max="20" width="4.28515625" style="33" bestFit="1" customWidth="1"/>
    <col min="21" max="21" width="4.140625" style="33" customWidth="1"/>
    <col min="22" max="22" width="4.28515625" style="33" bestFit="1" customWidth="1"/>
    <col min="23" max="23" width="5.7109375" style="33" bestFit="1" customWidth="1"/>
    <col min="24" max="24" width="4.28515625" style="33" bestFit="1" customWidth="1"/>
    <col min="25" max="25" width="4.140625" style="33" customWidth="1"/>
    <col min="26" max="26" width="4.28515625" style="33" bestFit="1" customWidth="1"/>
    <col min="27" max="27" width="5.7109375" style="33" bestFit="1" customWidth="1"/>
    <col min="28" max="28" width="4.28515625" style="33" bestFit="1" customWidth="1"/>
    <col min="29" max="29" width="5.7109375" style="33" bestFit="1" customWidth="1"/>
    <col min="30" max="30" width="4.28515625" style="33" bestFit="1" customWidth="1"/>
    <col min="31" max="31" width="5.7109375" style="33" bestFit="1" customWidth="1"/>
    <col min="32" max="32" width="6.140625" style="34" bestFit="1" customWidth="1"/>
    <col min="33" max="33" width="13" style="35" bestFit="1" customWidth="1"/>
    <col min="34" max="34" width="4.5703125" style="4" customWidth="1"/>
    <col min="35" max="35" width="3.5703125" style="4" customWidth="1"/>
    <col min="36" max="36" width="15" style="4" customWidth="1"/>
    <col min="37" max="37" width="6" style="2" bestFit="1" customWidth="1"/>
    <col min="38" max="38" width="21" style="2" bestFit="1" customWidth="1"/>
    <col min="39" max="39" width="3.28515625" style="4" bestFit="1" customWidth="1"/>
    <col min="40" max="40" width="3.28515625" style="2" customWidth="1"/>
    <col min="41" max="41" width="7.5703125" style="2" bestFit="1" customWidth="1"/>
    <col min="42" max="42" width="6.5703125" style="2" bestFit="1" customWidth="1"/>
    <col min="43" max="43" width="3.28515625" style="2" customWidth="1"/>
    <col min="44" max="44" width="5" style="2" customWidth="1"/>
    <col min="45" max="45" width="24.28515625" style="2" customWidth="1"/>
    <col min="46" max="46" width="5" style="2" customWidth="1"/>
    <col min="47" max="47" width="6.28515625" style="2" customWidth="1"/>
    <col min="48" max="48" width="6.85546875" style="2" customWidth="1"/>
    <col min="49" max="49" width="3.7109375" style="2" customWidth="1"/>
    <col min="50" max="16384" width="11.5703125" style="2"/>
  </cols>
  <sheetData>
    <row r="1" spans="1:51" ht="21" x14ac:dyDescent="0.35">
      <c r="D1" s="63" t="s">
        <v>148</v>
      </c>
    </row>
    <row r="2" spans="1:51" ht="11.25" customHeight="1" x14ac:dyDescent="0.35">
      <c r="D2" s="63"/>
    </row>
    <row r="3" spans="1:51" ht="15.75" thickBot="1" x14ac:dyDescent="0.3">
      <c r="A3" s="406" t="s">
        <v>149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1"/>
      <c r="AI3" s="1"/>
      <c r="AJ3" s="1"/>
      <c r="AK3" s="1"/>
      <c r="AL3" s="1"/>
      <c r="AM3" s="1"/>
      <c r="AN3" s="1"/>
      <c r="AO3" s="1"/>
      <c r="AP3" s="1"/>
    </row>
    <row r="4" spans="1:51" ht="15" thickBot="1" x14ac:dyDescent="0.25">
      <c r="A4" s="21"/>
      <c r="B4" s="83" t="s">
        <v>0</v>
      </c>
      <c r="C4" s="83" t="s">
        <v>76</v>
      </c>
      <c r="D4" s="83" t="s">
        <v>52</v>
      </c>
      <c r="E4" s="47" t="s">
        <v>34</v>
      </c>
      <c r="F4" s="89" t="s">
        <v>35</v>
      </c>
      <c r="G4" s="90" t="s">
        <v>36</v>
      </c>
      <c r="H4" s="48" t="s">
        <v>33</v>
      </c>
      <c r="I4" s="47" t="s">
        <v>34</v>
      </c>
      <c r="J4" s="89" t="s">
        <v>35</v>
      </c>
      <c r="K4" s="90" t="s">
        <v>36</v>
      </c>
      <c r="L4" s="48" t="s">
        <v>30</v>
      </c>
      <c r="M4" s="47" t="s">
        <v>34</v>
      </c>
      <c r="N4" s="89" t="s">
        <v>35</v>
      </c>
      <c r="O4" s="90" t="s">
        <v>36</v>
      </c>
      <c r="P4" s="48" t="s">
        <v>9</v>
      </c>
      <c r="Q4" s="47" t="s">
        <v>34</v>
      </c>
      <c r="R4" s="89" t="s">
        <v>35</v>
      </c>
      <c r="S4" s="90" t="s">
        <v>36</v>
      </c>
      <c r="T4" s="95" t="s">
        <v>10</v>
      </c>
      <c r="U4" s="47" t="s">
        <v>34</v>
      </c>
      <c r="V4" s="89" t="s">
        <v>35</v>
      </c>
      <c r="W4" s="90" t="s">
        <v>36</v>
      </c>
      <c r="X4" s="95" t="s">
        <v>11</v>
      </c>
      <c r="Y4" s="47" t="s">
        <v>34</v>
      </c>
      <c r="Z4" s="89" t="s">
        <v>35</v>
      </c>
      <c r="AA4" s="90" t="s">
        <v>36</v>
      </c>
      <c r="AB4" s="95" t="s">
        <v>453</v>
      </c>
      <c r="AC4" s="47" t="s">
        <v>68</v>
      </c>
      <c r="AD4" s="48" t="s">
        <v>69</v>
      </c>
      <c r="AE4" s="42" t="s">
        <v>6</v>
      </c>
      <c r="AF4" s="43" t="s">
        <v>7</v>
      </c>
      <c r="AG4" s="46" t="s">
        <v>8</v>
      </c>
      <c r="AI4" s="14"/>
      <c r="AJ4" s="9"/>
      <c r="AK4" s="17"/>
      <c r="AL4" s="9"/>
      <c r="AM4" s="12"/>
      <c r="AN4" s="12"/>
      <c r="AO4" s="13"/>
      <c r="AP4" s="4"/>
      <c r="AT4" s="4"/>
      <c r="AU4" s="4"/>
      <c r="AV4" s="4"/>
      <c r="AX4" s="13"/>
      <c r="AY4" s="4"/>
    </row>
    <row r="5" spans="1:51" ht="15.75" x14ac:dyDescent="0.25">
      <c r="A5" s="315" t="s">
        <v>2</v>
      </c>
      <c r="B5" s="184" t="s">
        <v>73</v>
      </c>
      <c r="C5" s="185">
        <v>2005</v>
      </c>
      <c r="D5" s="184" t="s">
        <v>74</v>
      </c>
      <c r="E5" s="185">
        <v>89</v>
      </c>
      <c r="F5" s="185">
        <v>89</v>
      </c>
      <c r="G5" s="316">
        <f t="shared" ref="G5:G14" si="0">SUM(E5:F5)</f>
        <v>178</v>
      </c>
      <c r="H5" s="185">
        <v>30</v>
      </c>
      <c r="I5" s="317">
        <v>90</v>
      </c>
      <c r="J5" s="317">
        <v>80</v>
      </c>
      <c r="K5" s="316">
        <f t="shared" ref="K5:K13" si="1">SUM(I5:J5)</f>
        <v>170</v>
      </c>
      <c r="L5" s="318">
        <v>24</v>
      </c>
      <c r="M5" s="317">
        <v>90</v>
      </c>
      <c r="N5" s="317">
        <v>90</v>
      </c>
      <c r="O5" s="316">
        <f t="shared" ref="O5:O12" si="2">SUM(M5:N5)</f>
        <v>180</v>
      </c>
      <c r="P5" s="318">
        <v>30</v>
      </c>
      <c r="Q5" s="184">
        <v>86</v>
      </c>
      <c r="R5" s="184">
        <v>82</v>
      </c>
      <c r="S5" s="316">
        <f t="shared" ref="S5:S10" si="3">SUM(Q5:R5)</f>
        <v>168</v>
      </c>
      <c r="T5" s="319">
        <v>24</v>
      </c>
      <c r="U5" s="184">
        <v>84</v>
      </c>
      <c r="V5" s="184">
        <v>84</v>
      </c>
      <c r="W5" s="320">
        <f t="shared" ref="W5:W10" si="4">SUM(U5:V5)</f>
        <v>168</v>
      </c>
      <c r="X5" s="321">
        <v>20</v>
      </c>
      <c r="Y5" s="184"/>
      <c r="Z5" s="184"/>
      <c r="AA5" s="316"/>
      <c r="AB5" s="319"/>
      <c r="AC5" s="322"/>
      <c r="AD5" s="323"/>
      <c r="AE5" s="324">
        <f t="shared" ref="AE5:AE39" si="5">SUM(G5+K5+O5+S5+W5)-AC5</f>
        <v>864</v>
      </c>
      <c r="AF5" s="325">
        <f t="shared" ref="AF5:AF39" si="6">SUM(H5+L5+P5+T5+X5)-AD5</f>
        <v>128</v>
      </c>
      <c r="AG5" s="326">
        <f>AVERAGE(W5,AA5,G5,K5,O5,S5)</f>
        <v>172.8</v>
      </c>
      <c r="AI5" s="8"/>
      <c r="AJ5" s="9"/>
      <c r="AK5" s="10"/>
      <c r="AL5" s="22"/>
      <c r="AM5" s="12"/>
      <c r="AN5" s="12"/>
      <c r="AO5" s="13"/>
      <c r="AP5" s="4"/>
      <c r="AT5" s="4"/>
      <c r="AU5" s="4"/>
      <c r="AV5" s="4"/>
      <c r="AX5" s="13"/>
      <c r="AY5" s="4"/>
    </row>
    <row r="6" spans="1:51" ht="15.75" x14ac:dyDescent="0.25">
      <c r="A6" s="315" t="s">
        <v>3</v>
      </c>
      <c r="B6" s="184" t="s">
        <v>146</v>
      </c>
      <c r="C6" s="185">
        <v>2005</v>
      </c>
      <c r="D6" s="184" t="s">
        <v>155</v>
      </c>
      <c r="E6" s="185">
        <v>84</v>
      </c>
      <c r="F6" s="185">
        <v>79</v>
      </c>
      <c r="G6" s="320">
        <f t="shared" si="0"/>
        <v>163</v>
      </c>
      <c r="H6" s="327">
        <v>22</v>
      </c>
      <c r="I6" s="184">
        <v>85</v>
      </c>
      <c r="J6" s="184">
        <v>85</v>
      </c>
      <c r="K6" s="316">
        <f t="shared" si="1"/>
        <v>170</v>
      </c>
      <c r="L6" s="316">
        <v>26</v>
      </c>
      <c r="M6" s="184">
        <v>82</v>
      </c>
      <c r="N6" s="184">
        <v>84</v>
      </c>
      <c r="O6" s="316">
        <f t="shared" si="2"/>
        <v>166</v>
      </c>
      <c r="P6" s="316">
        <v>22</v>
      </c>
      <c r="Q6" s="184">
        <v>81</v>
      </c>
      <c r="R6" s="184">
        <v>87</v>
      </c>
      <c r="S6" s="316">
        <f t="shared" si="3"/>
        <v>168</v>
      </c>
      <c r="T6" s="328">
        <v>30</v>
      </c>
      <c r="U6" s="184">
        <v>88</v>
      </c>
      <c r="V6" s="184">
        <v>82</v>
      </c>
      <c r="W6" s="316">
        <f t="shared" si="4"/>
        <v>170</v>
      </c>
      <c r="X6" s="328">
        <v>24</v>
      </c>
      <c r="Y6" s="184"/>
      <c r="Z6" s="184"/>
      <c r="AA6" s="316"/>
      <c r="AB6" s="328"/>
      <c r="AC6" s="329"/>
      <c r="AD6" s="330"/>
      <c r="AE6" s="324">
        <f t="shared" si="5"/>
        <v>837</v>
      </c>
      <c r="AF6" s="325">
        <f t="shared" si="6"/>
        <v>124</v>
      </c>
      <c r="AG6" s="326">
        <f t="shared" ref="AG6:AG39" si="7">AVERAGE(G6,K6,O6,S6,W6)</f>
        <v>167.4</v>
      </c>
      <c r="AI6" s="8"/>
      <c r="AJ6" s="9"/>
      <c r="AK6" s="10"/>
      <c r="AL6" s="22"/>
      <c r="AM6" s="12"/>
      <c r="AN6" s="12"/>
      <c r="AO6" s="13"/>
      <c r="AP6" s="4"/>
      <c r="AT6" s="4"/>
      <c r="AU6" s="4"/>
      <c r="AV6" s="4"/>
      <c r="AX6" s="13"/>
      <c r="AY6" s="4"/>
    </row>
    <row r="7" spans="1:51" ht="15.75" x14ac:dyDescent="0.25">
      <c r="A7" s="315" t="s">
        <v>4</v>
      </c>
      <c r="B7" s="184" t="s">
        <v>153</v>
      </c>
      <c r="C7" s="185">
        <v>2006</v>
      </c>
      <c r="D7" s="184" t="s">
        <v>154</v>
      </c>
      <c r="E7" s="185">
        <v>83</v>
      </c>
      <c r="F7" s="185">
        <v>87</v>
      </c>
      <c r="G7" s="316">
        <f t="shared" si="0"/>
        <v>170</v>
      </c>
      <c r="H7" s="185">
        <v>26</v>
      </c>
      <c r="I7" s="184">
        <v>80</v>
      </c>
      <c r="J7" s="184">
        <v>76</v>
      </c>
      <c r="K7" s="320">
        <f t="shared" si="1"/>
        <v>156</v>
      </c>
      <c r="L7" s="320">
        <v>20</v>
      </c>
      <c r="M7" s="184">
        <v>75</v>
      </c>
      <c r="N7" s="184">
        <v>89</v>
      </c>
      <c r="O7" s="316">
        <f t="shared" si="2"/>
        <v>164</v>
      </c>
      <c r="P7" s="316">
        <v>21</v>
      </c>
      <c r="Q7" s="184">
        <v>79</v>
      </c>
      <c r="R7" s="184">
        <v>80</v>
      </c>
      <c r="S7" s="316">
        <f t="shared" si="3"/>
        <v>159</v>
      </c>
      <c r="T7" s="331">
        <v>20</v>
      </c>
      <c r="U7" s="184">
        <v>91</v>
      </c>
      <c r="V7" s="184">
        <v>85</v>
      </c>
      <c r="W7" s="316">
        <f t="shared" si="4"/>
        <v>176</v>
      </c>
      <c r="X7" s="331">
        <v>30</v>
      </c>
      <c r="Y7" s="184"/>
      <c r="Z7" s="184"/>
      <c r="AA7" s="316"/>
      <c r="AB7" s="331"/>
      <c r="AC7" s="329"/>
      <c r="AD7" s="330"/>
      <c r="AE7" s="324">
        <f t="shared" si="5"/>
        <v>825</v>
      </c>
      <c r="AF7" s="325">
        <f t="shared" si="6"/>
        <v>117</v>
      </c>
      <c r="AG7" s="326">
        <f t="shared" si="7"/>
        <v>165</v>
      </c>
      <c r="AI7" s="8"/>
      <c r="AJ7" s="9"/>
      <c r="AK7" s="10"/>
      <c r="AL7" s="22"/>
      <c r="AM7" s="12"/>
      <c r="AN7" s="12"/>
      <c r="AO7" s="13"/>
      <c r="AP7" s="4"/>
      <c r="AT7" s="4"/>
      <c r="AU7" s="4"/>
      <c r="AV7" s="4"/>
      <c r="AX7" s="13"/>
      <c r="AY7" s="4"/>
    </row>
    <row r="8" spans="1:51" ht="15.75" x14ac:dyDescent="0.25">
      <c r="A8" s="315" t="s">
        <v>5</v>
      </c>
      <c r="B8" s="184" t="s">
        <v>156</v>
      </c>
      <c r="C8" s="185">
        <v>2005</v>
      </c>
      <c r="D8" s="184" t="s">
        <v>27</v>
      </c>
      <c r="E8" s="185">
        <v>71</v>
      </c>
      <c r="F8" s="185">
        <v>75</v>
      </c>
      <c r="G8" s="316">
        <f t="shared" si="0"/>
        <v>146</v>
      </c>
      <c r="H8" s="185">
        <v>20</v>
      </c>
      <c r="I8" s="184">
        <v>72</v>
      </c>
      <c r="J8" s="184">
        <v>73</v>
      </c>
      <c r="K8" s="320">
        <f t="shared" si="1"/>
        <v>145</v>
      </c>
      <c r="L8" s="320">
        <v>16</v>
      </c>
      <c r="M8" s="184">
        <v>78</v>
      </c>
      <c r="N8" s="184">
        <v>77</v>
      </c>
      <c r="O8" s="316">
        <f t="shared" si="2"/>
        <v>155</v>
      </c>
      <c r="P8" s="316">
        <v>16</v>
      </c>
      <c r="Q8" s="184">
        <v>82</v>
      </c>
      <c r="R8" s="184">
        <v>77</v>
      </c>
      <c r="S8" s="316">
        <f t="shared" si="3"/>
        <v>159</v>
      </c>
      <c r="T8" s="328">
        <v>19</v>
      </c>
      <c r="U8" s="184">
        <v>87</v>
      </c>
      <c r="V8" s="184">
        <v>86</v>
      </c>
      <c r="W8" s="316">
        <f t="shared" si="4"/>
        <v>173</v>
      </c>
      <c r="X8" s="328">
        <v>26</v>
      </c>
      <c r="Y8" s="184"/>
      <c r="Z8" s="184"/>
      <c r="AA8" s="316"/>
      <c r="AB8" s="328"/>
      <c r="AC8" s="329"/>
      <c r="AD8" s="330"/>
      <c r="AE8" s="324">
        <f t="shared" si="5"/>
        <v>778</v>
      </c>
      <c r="AF8" s="325">
        <f t="shared" si="6"/>
        <v>97</v>
      </c>
      <c r="AG8" s="326">
        <f t="shared" si="7"/>
        <v>155.6</v>
      </c>
      <c r="AI8" s="8"/>
      <c r="AJ8" s="9"/>
      <c r="AK8" s="10"/>
      <c r="AL8" s="22"/>
      <c r="AM8" s="12"/>
      <c r="AN8" s="12"/>
      <c r="AO8" s="13"/>
      <c r="AP8" s="4"/>
      <c r="AT8" s="4"/>
      <c r="AU8" s="4"/>
      <c r="AV8" s="4"/>
      <c r="AX8" s="13"/>
      <c r="AY8" s="4"/>
    </row>
    <row r="9" spans="1:51" ht="15.75" x14ac:dyDescent="0.25">
      <c r="A9" s="315" t="s">
        <v>82</v>
      </c>
      <c r="B9" s="184" t="s">
        <v>160</v>
      </c>
      <c r="C9" s="185">
        <v>2008</v>
      </c>
      <c r="D9" s="184" t="s">
        <v>28</v>
      </c>
      <c r="E9" s="185">
        <v>67</v>
      </c>
      <c r="F9" s="185">
        <v>60</v>
      </c>
      <c r="G9" s="316">
        <f t="shared" si="0"/>
        <v>127</v>
      </c>
      <c r="H9" s="185">
        <v>16</v>
      </c>
      <c r="I9" s="184">
        <v>68</v>
      </c>
      <c r="J9" s="184">
        <v>74</v>
      </c>
      <c r="K9" s="320">
        <f t="shared" si="1"/>
        <v>142</v>
      </c>
      <c r="L9" s="320">
        <v>14</v>
      </c>
      <c r="M9" s="184">
        <v>78</v>
      </c>
      <c r="N9" s="184">
        <v>80</v>
      </c>
      <c r="O9" s="316">
        <f t="shared" si="2"/>
        <v>158</v>
      </c>
      <c r="P9" s="316">
        <v>18</v>
      </c>
      <c r="Q9" s="184">
        <v>79</v>
      </c>
      <c r="R9" s="184">
        <v>87</v>
      </c>
      <c r="S9" s="316">
        <f t="shared" si="3"/>
        <v>166</v>
      </c>
      <c r="T9" s="328">
        <v>22</v>
      </c>
      <c r="U9" s="184">
        <v>85</v>
      </c>
      <c r="V9" s="184">
        <v>83</v>
      </c>
      <c r="W9" s="316">
        <f t="shared" si="4"/>
        <v>168</v>
      </c>
      <c r="X9" s="328">
        <v>21</v>
      </c>
      <c r="Y9" s="184"/>
      <c r="Z9" s="184"/>
      <c r="AA9" s="316"/>
      <c r="AB9" s="328"/>
      <c r="AC9" s="329"/>
      <c r="AD9" s="330"/>
      <c r="AE9" s="324">
        <f t="shared" si="5"/>
        <v>761</v>
      </c>
      <c r="AF9" s="325">
        <f t="shared" si="6"/>
        <v>91</v>
      </c>
      <c r="AG9" s="326">
        <f t="shared" si="7"/>
        <v>152.19999999999999</v>
      </c>
      <c r="AI9" s="8"/>
      <c r="AJ9" s="9"/>
      <c r="AK9" s="10"/>
      <c r="AL9" s="22"/>
      <c r="AM9" s="12"/>
      <c r="AN9" s="12"/>
      <c r="AO9" s="13"/>
      <c r="AP9" s="4"/>
      <c r="AT9" s="4"/>
      <c r="AU9" s="4"/>
      <c r="AV9" s="4"/>
      <c r="AX9" s="13"/>
      <c r="AY9" s="4"/>
    </row>
    <row r="10" spans="1:51" ht="15.75" x14ac:dyDescent="0.25">
      <c r="A10" s="315" t="s">
        <v>113</v>
      </c>
      <c r="B10" s="184" t="s">
        <v>157</v>
      </c>
      <c r="C10" s="185">
        <v>2006</v>
      </c>
      <c r="D10" s="184" t="s">
        <v>28</v>
      </c>
      <c r="E10" s="185">
        <v>76</v>
      </c>
      <c r="F10" s="185">
        <v>70</v>
      </c>
      <c r="G10" s="316">
        <f t="shared" si="0"/>
        <v>146</v>
      </c>
      <c r="H10" s="185">
        <v>19</v>
      </c>
      <c r="I10" s="184">
        <v>72</v>
      </c>
      <c r="J10" s="184">
        <v>79</v>
      </c>
      <c r="K10" s="316">
        <f t="shared" si="1"/>
        <v>151</v>
      </c>
      <c r="L10" s="316">
        <v>18</v>
      </c>
      <c r="M10" s="184">
        <v>84</v>
      </c>
      <c r="N10" s="184">
        <v>79</v>
      </c>
      <c r="O10" s="316">
        <f t="shared" si="2"/>
        <v>163</v>
      </c>
      <c r="P10" s="316">
        <v>20</v>
      </c>
      <c r="Q10" s="184">
        <v>74</v>
      </c>
      <c r="R10" s="184">
        <v>76</v>
      </c>
      <c r="S10" s="320">
        <f t="shared" si="3"/>
        <v>150</v>
      </c>
      <c r="T10" s="332">
        <v>15</v>
      </c>
      <c r="U10" s="184">
        <v>81</v>
      </c>
      <c r="V10" s="184">
        <v>82</v>
      </c>
      <c r="W10" s="316">
        <f t="shared" si="4"/>
        <v>163</v>
      </c>
      <c r="X10" s="331">
        <v>16</v>
      </c>
      <c r="Y10" s="184"/>
      <c r="Z10" s="184"/>
      <c r="AA10" s="316"/>
      <c r="AB10" s="331"/>
      <c r="AC10" s="329"/>
      <c r="AD10" s="330"/>
      <c r="AE10" s="324">
        <f t="shared" si="5"/>
        <v>773</v>
      </c>
      <c r="AF10" s="325">
        <f t="shared" si="6"/>
        <v>88</v>
      </c>
      <c r="AG10" s="326">
        <f t="shared" si="7"/>
        <v>154.6</v>
      </c>
      <c r="AI10" s="8"/>
      <c r="AJ10" s="9"/>
      <c r="AK10" s="10"/>
      <c r="AL10" s="22"/>
      <c r="AM10" s="12"/>
      <c r="AN10" s="12"/>
      <c r="AO10" s="13"/>
      <c r="AP10" s="4"/>
      <c r="AT10" s="4"/>
      <c r="AU10" s="4"/>
      <c r="AV10" s="4"/>
      <c r="AX10" s="13"/>
      <c r="AY10" s="4"/>
    </row>
    <row r="11" spans="1:51" ht="15.75" x14ac:dyDescent="0.25">
      <c r="A11" s="315" t="s">
        <v>114</v>
      </c>
      <c r="B11" s="184" t="s">
        <v>75</v>
      </c>
      <c r="C11" s="185">
        <v>2005</v>
      </c>
      <c r="D11" s="184" t="s">
        <v>74</v>
      </c>
      <c r="E11" s="185">
        <v>85</v>
      </c>
      <c r="F11" s="185">
        <v>85</v>
      </c>
      <c r="G11" s="316">
        <f t="shared" si="0"/>
        <v>170</v>
      </c>
      <c r="H11" s="185">
        <v>24</v>
      </c>
      <c r="I11" s="184">
        <v>87</v>
      </c>
      <c r="J11" s="184">
        <v>89</v>
      </c>
      <c r="K11" s="316">
        <f t="shared" si="1"/>
        <v>176</v>
      </c>
      <c r="L11" s="316">
        <v>30</v>
      </c>
      <c r="M11" s="184">
        <v>87</v>
      </c>
      <c r="N11" s="184">
        <v>80</v>
      </c>
      <c r="O11" s="316">
        <f t="shared" si="2"/>
        <v>167</v>
      </c>
      <c r="P11" s="316">
        <v>24</v>
      </c>
      <c r="Q11" s="184"/>
      <c r="R11" s="184"/>
      <c r="S11" s="316"/>
      <c r="T11" s="328"/>
      <c r="U11" s="184"/>
      <c r="V11" s="184"/>
      <c r="W11" s="316"/>
      <c r="X11" s="328"/>
      <c r="Y11" s="184"/>
      <c r="Z11" s="184"/>
      <c r="AA11" s="316"/>
      <c r="AB11" s="328"/>
      <c r="AC11" s="329"/>
      <c r="AD11" s="330"/>
      <c r="AE11" s="324">
        <f t="shared" si="5"/>
        <v>513</v>
      </c>
      <c r="AF11" s="325">
        <f t="shared" si="6"/>
        <v>78</v>
      </c>
      <c r="AG11" s="326">
        <f t="shared" si="7"/>
        <v>171</v>
      </c>
      <c r="AI11" s="8"/>
      <c r="AJ11" s="9"/>
      <c r="AK11" s="10"/>
      <c r="AL11" s="22"/>
      <c r="AM11" s="12"/>
      <c r="AN11" s="12"/>
      <c r="AO11" s="13"/>
      <c r="AP11" s="4"/>
      <c r="AT11" s="4"/>
      <c r="AU11" s="4"/>
      <c r="AV11" s="4"/>
      <c r="AX11" s="13"/>
      <c r="AY11" s="4"/>
    </row>
    <row r="12" spans="1:51" ht="15.75" x14ac:dyDescent="0.25">
      <c r="A12" s="315" t="s">
        <v>115</v>
      </c>
      <c r="B12" s="184" t="s">
        <v>77</v>
      </c>
      <c r="C12" s="185">
        <v>2006</v>
      </c>
      <c r="D12" s="184" t="s">
        <v>27</v>
      </c>
      <c r="E12" s="185">
        <v>75</v>
      </c>
      <c r="F12" s="185">
        <v>73</v>
      </c>
      <c r="G12" s="316">
        <f t="shared" si="0"/>
        <v>148</v>
      </c>
      <c r="H12" s="185">
        <v>21</v>
      </c>
      <c r="I12" s="184">
        <v>62</v>
      </c>
      <c r="J12" s="184">
        <v>62</v>
      </c>
      <c r="K12" s="316">
        <f t="shared" si="1"/>
        <v>124</v>
      </c>
      <c r="L12" s="316">
        <v>11</v>
      </c>
      <c r="M12" s="184">
        <v>84</v>
      </c>
      <c r="N12" s="184">
        <v>79</v>
      </c>
      <c r="O12" s="316">
        <f t="shared" si="2"/>
        <v>163</v>
      </c>
      <c r="P12" s="316">
        <v>19</v>
      </c>
      <c r="Q12" s="184"/>
      <c r="R12" s="184"/>
      <c r="S12" s="316"/>
      <c r="T12" s="328"/>
      <c r="U12" s="184">
        <v>78</v>
      </c>
      <c r="V12" s="184">
        <v>83</v>
      </c>
      <c r="W12" s="316">
        <f>SUM(U12:V12)</f>
        <v>161</v>
      </c>
      <c r="X12" s="328">
        <v>13</v>
      </c>
      <c r="Y12" s="184"/>
      <c r="Z12" s="184"/>
      <c r="AA12" s="316"/>
      <c r="AB12" s="328"/>
      <c r="AC12" s="329"/>
      <c r="AD12" s="330"/>
      <c r="AE12" s="324">
        <f t="shared" si="5"/>
        <v>596</v>
      </c>
      <c r="AF12" s="325">
        <f t="shared" si="6"/>
        <v>64</v>
      </c>
      <c r="AG12" s="326">
        <f t="shared" si="7"/>
        <v>149</v>
      </c>
      <c r="AI12" s="8"/>
      <c r="AJ12" s="9"/>
      <c r="AK12" s="10"/>
      <c r="AL12" s="22"/>
      <c r="AM12" s="12"/>
      <c r="AN12" s="12"/>
      <c r="AO12" s="13"/>
      <c r="AP12" s="4"/>
      <c r="AT12" s="4"/>
      <c r="AU12" s="4"/>
      <c r="AV12" s="4"/>
      <c r="AX12" s="13"/>
      <c r="AY12" s="4"/>
    </row>
    <row r="13" spans="1:51" ht="15.75" x14ac:dyDescent="0.25">
      <c r="A13" s="315" t="s">
        <v>116</v>
      </c>
      <c r="B13" s="184" t="s">
        <v>159</v>
      </c>
      <c r="C13" s="185">
        <v>2006</v>
      </c>
      <c r="D13" s="184" t="s">
        <v>147</v>
      </c>
      <c r="E13" s="185">
        <v>63</v>
      </c>
      <c r="F13" s="185">
        <v>68</v>
      </c>
      <c r="G13" s="316">
        <f t="shared" si="0"/>
        <v>131</v>
      </c>
      <c r="H13" s="185">
        <v>17</v>
      </c>
      <c r="I13" s="184">
        <v>78</v>
      </c>
      <c r="J13" s="184">
        <v>65</v>
      </c>
      <c r="K13" s="316">
        <f t="shared" si="1"/>
        <v>143</v>
      </c>
      <c r="L13" s="316">
        <v>15</v>
      </c>
      <c r="M13" s="184"/>
      <c r="N13" s="184"/>
      <c r="O13" s="316"/>
      <c r="P13" s="316"/>
      <c r="Q13" s="184">
        <v>75</v>
      </c>
      <c r="R13" s="184">
        <v>78</v>
      </c>
      <c r="S13" s="316">
        <f t="shared" ref="S13:S18" si="8">SUM(Q13:R13)</f>
        <v>153</v>
      </c>
      <c r="T13" s="328">
        <v>18</v>
      </c>
      <c r="U13" s="184">
        <v>77</v>
      </c>
      <c r="V13" s="184">
        <v>81</v>
      </c>
      <c r="W13" s="316">
        <f>SUM(U13:V13)</f>
        <v>158</v>
      </c>
      <c r="X13" s="328">
        <v>11</v>
      </c>
      <c r="Y13" s="184"/>
      <c r="Z13" s="184"/>
      <c r="AA13" s="316"/>
      <c r="AB13" s="328"/>
      <c r="AC13" s="329"/>
      <c r="AD13" s="330"/>
      <c r="AE13" s="324">
        <f t="shared" si="5"/>
        <v>585</v>
      </c>
      <c r="AF13" s="325">
        <f t="shared" si="6"/>
        <v>61</v>
      </c>
      <c r="AG13" s="326">
        <f t="shared" si="7"/>
        <v>146.25</v>
      </c>
      <c r="AI13" s="8"/>
      <c r="AJ13" s="9"/>
      <c r="AK13" s="10"/>
      <c r="AL13" s="22"/>
      <c r="AM13" s="12"/>
      <c r="AN13" s="12"/>
      <c r="AO13" s="13"/>
      <c r="AP13" s="4"/>
      <c r="AT13" s="4"/>
      <c r="AU13" s="4"/>
      <c r="AV13" s="4"/>
      <c r="AX13" s="13"/>
      <c r="AY13" s="4"/>
    </row>
    <row r="14" spans="1:51" ht="15.75" x14ac:dyDescent="0.25">
      <c r="A14" s="315" t="s">
        <v>88</v>
      </c>
      <c r="B14" s="184" t="s">
        <v>161</v>
      </c>
      <c r="C14" s="185">
        <v>2005</v>
      </c>
      <c r="D14" s="184" t="s">
        <v>162</v>
      </c>
      <c r="E14" s="185">
        <v>64</v>
      </c>
      <c r="F14" s="185">
        <v>52</v>
      </c>
      <c r="G14" s="316">
        <f t="shared" si="0"/>
        <v>116</v>
      </c>
      <c r="H14" s="185">
        <v>15</v>
      </c>
      <c r="I14" s="184"/>
      <c r="J14" s="184"/>
      <c r="K14" s="316"/>
      <c r="L14" s="316"/>
      <c r="M14" s="184">
        <v>83</v>
      </c>
      <c r="N14" s="184">
        <v>70</v>
      </c>
      <c r="O14" s="316">
        <f>SUM(M14:N14)</f>
        <v>153</v>
      </c>
      <c r="P14" s="316">
        <v>16</v>
      </c>
      <c r="Q14" s="184">
        <v>74</v>
      </c>
      <c r="R14" s="184">
        <v>72</v>
      </c>
      <c r="S14" s="316">
        <f t="shared" si="8"/>
        <v>146</v>
      </c>
      <c r="T14" s="328">
        <v>14</v>
      </c>
      <c r="U14" s="184">
        <v>82</v>
      </c>
      <c r="V14" s="184">
        <v>81</v>
      </c>
      <c r="W14" s="316">
        <f>SUM(U14:V14)</f>
        <v>163</v>
      </c>
      <c r="X14" s="328">
        <v>15</v>
      </c>
      <c r="Y14" s="184"/>
      <c r="Z14" s="184"/>
      <c r="AA14" s="316"/>
      <c r="AB14" s="328"/>
      <c r="AC14" s="329"/>
      <c r="AD14" s="330"/>
      <c r="AE14" s="324">
        <f t="shared" si="5"/>
        <v>578</v>
      </c>
      <c r="AF14" s="325">
        <f t="shared" si="6"/>
        <v>60</v>
      </c>
      <c r="AG14" s="326">
        <f t="shared" si="7"/>
        <v>144.5</v>
      </c>
      <c r="AI14" s="8"/>
      <c r="AJ14" s="9"/>
      <c r="AK14" s="10"/>
      <c r="AL14" s="22"/>
      <c r="AM14" s="12"/>
      <c r="AN14" s="12"/>
      <c r="AO14" s="13"/>
      <c r="AP14" s="4"/>
      <c r="AT14" s="4"/>
      <c r="AU14" s="4"/>
      <c r="AV14" s="4"/>
      <c r="AX14" s="13"/>
      <c r="AY14" s="4"/>
    </row>
    <row r="15" spans="1:51" ht="15.75" x14ac:dyDescent="0.25">
      <c r="A15" s="315" t="s">
        <v>89</v>
      </c>
      <c r="B15" s="333" t="s">
        <v>451</v>
      </c>
      <c r="C15" s="185">
        <v>2005</v>
      </c>
      <c r="D15" s="333" t="s">
        <v>27</v>
      </c>
      <c r="E15" s="184"/>
      <c r="F15" s="184"/>
      <c r="G15" s="316"/>
      <c r="H15" s="185"/>
      <c r="I15" s="184"/>
      <c r="J15" s="184"/>
      <c r="K15" s="316"/>
      <c r="L15" s="316"/>
      <c r="M15" s="184"/>
      <c r="N15" s="184"/>
      <c r="O15" s="316"/>
      <c r="P15" s="316"/>
      <c r="Q15" s="184">
        <v>85</v>
      </c>
      <c r="R15" s="184">
        <v>83</v>
      </c>
      <c r="S15" s="316">
        <f t="shared" si="8"/>
        <v>168</v>
      </c>
      <c r="T15" s="328">
        <v>26</v>
      </c>
      <c r="U15" s="184">
        <v>85</v>
      </c>
      <c r="V15" s="184">
        <v>84</v>
      </c>
      <c r="W15" s="316">
        <f>SUM(U15:V15)</f>
        <v>169</v>
      </c>
      <c r="X15" s="328">
        <v>22</v>
      </c>
      <c r="Y15" s="184"/>
      <c r="Z15" s="184"/>
      <c r="AA15" s="316"/>
      <c r="AB15" s="328"/>
      <c r="AC15" s="329"/>
      <c r="AD15" s="330"/>
      <c r="AE15" s="324">
        <f t="shared" si="5"/>
        <v>337</v>
      </c>
      <c r="AF15" s="325">
        <f t="shared" si="6"/>
        <v>48</v>
      </c>
      <c r="AG15" s="326">
        <f t="shared" si="7"/>
        <v>168.5</v>
      </c>
      <c r="AI15" s="8"/>
      <c r="AJ15" s="9"/>
      <c r="AK15" s="10"/>
      <c r="AL15" s="22"/>
      <c r="AM15" s="12"/>
      <c r="AN15" s="12"/>
      <c r="AO15" s="13"/>
      <c r="AP15" s="4"/>
      <c r="AT15" s="4"/>
      <c r="AU15" s="4"/>
      <c r="AV15" s="4"/>
      <c r="AX15" s="13"/>
      <c r="AY15" s="4"/>
    </row>
    <row r="16" spans="1:51" ht="15.75" x14ac:dyDescent="0.25">
      <c r="A16" s="315" t="s">
        <v>90</v>
      </c>
      <c r="B16" s="184" t="s">
        <v>158</v>
      </c>
      <c r="C16" s="185">
        <v>2007</v>
      </c>
      <c r="D16" s="184" t="s">
        <v>147</v>
      </c>
      <c r="E16" s="185">
        <v>64</v>
      </c>
      <c r="F16" s="185">
        <v>72</v>
      </c>
      <c r="G16" s="316">
        <f>SUM(E16:F16)</f>
        <v>136</v>
      </c>
      <c r="H16" s="185">
        <v>18</v>
      </c>
      <c r="I16" s="184">
        <v>75</v>
      </c>
      <c r="J16" s="184">
        <v>61</v>
      </c>
      <c r="K16" s="316">
        <f>SUM(I16:J16)</f>
        <v>136</v>
      </c>
      <c r="L16" s="316">
        <v>13</v>
      </c>
      <c r="M16" s="184"/>
      <c r="N16" s="184"/>
      <c r="O16" s="316"/>
      <c r="P16" s="316"/>
      <c r="Q16" s="184">
        <v>74</v>
      </c>
      <c r="R16" s="184">
        <v>76</v>
      </c>
      <c r="S16" s="316">
        <f t="shared" si="8"/>
        <v>150</v>
      </c>
      <c r="T16" s="328">
        <v>16</v>
      </c>
      <c r="U16" s="184"/>
      <c r="V16" s="184"/>
      <c r="W16" s="316"/>
      <c r="X16" s="328"/>
      <c r="Y16" s="184"/>
      <c r="Z16" s="184"/>
      <c r="AA16" s="316"/>
      <c r="AB16" s="328"/>
      <c r="AC16" s="329"/>
      <c r="AD16" s="330"/>
      <c r="AE16" s="324">
        <f t="shared" si="5"/>
        <v>422</v>
      </c>
      <c r="AF16" s="325">
        <f t="shared" si="6"/>
        <v>47</v>
      </c>
      <c r="AG16" s="326">
        <f t="shared" si="7"/>
        <v>140.66666666666666</v>
      </c>
      <c r="AI16" s="8"/>
      <c r="AJ16" s="9"/>
      <c r="AK16" s="10"/>
      <c r="AL16" s="22"/>
      <c r="AM16" s="12"/>
      <c r="AN16" s="12"/>
      <c r="AO16" s="13"/>
      <c r="AP16" s="4"/>
      <c r="AT16" s="4"/>
      <c r="AU16" s="4"/>
      <c r="AV16" s="4"/>
      <c r="AX16" s="13"/>
      <c r="AY16" s="4"/>
    </row>
    <row r="17" spans="1:51" ht="15.75" x14ac:dyDescent="0.25">
      <c r="A17" s="315" t="s">
        <v>91</v>
      </c>
      <c r="B17" s="184" t="s">
        <v>164</v>
      </c>
      <c r="C17" s="185">
        <v>2006</v>
      </c>
      <c r="D17" s="184" t="s">
        <v>74</v>
      </c>
      <c r="E17" s="185">
        <v>39</v>
      </c>
      <c r="F17" s="185">
        <v>54</v>
      </c>
      <c r="G17" s="316">
        <f>SUM(E17:F17)</f>
        <v>93</v>
      </c>
      <c r="H17" s="185">
        <v>13</v>
      </c>
      <c r="I17" s="184">
        <v>56</v>
      </c>
      <c r="J17" s="184">
        <v>57</v>
      </c>
      <c r="K17" s="316">
        <f>SUM(I17:J17)</f>
        <v>113</v>
      </c>
      <c r="L17" s="316">
        <v>9</v>
      </c>
      <c r="M17" s="184">
        <v>63</v>
      </c>
      <c r="N17" s="184">
        <v>72</v>
      </c>
      <c r="O17" s="316">
        <f>SUM(M17:N17)</f>
        <v>135</v>
      </c>
      <c r="P17" s="316">
        <v>11</v>
      </c>
      <c r="Q17" s="184">
        <v>70</v>
      </c>
      <c r="R17" s="184">
        <v>54</v>
      </c>
      <c r="S17" s="316">
        <f t="shared" si="8"/>
        <v>124</v>
      </c>
      <c r="T17" s="328">
        <v>13</v>
      </c>
      <c r="U17" s="184"/>
      <c r="V17" s="184"/>
      <c r="W17" s="316"/>
      <c r="X17" s="328"/>
      <c r="Y17" s="184"/>
      <c r="Z17" s="184"/>
      <c r="AA17" s="316"/>
      <c r="AB17" s="328"/>
      <c r="AC17" s="329"/>
      <c r="AD17" s="330"/>
      <c r="AE17" s="324">
        <f t="shared" si="5"/>
        <v>465</v>
      </c>
      <c r="AF17" s="325">
        <f t="shared" si="6"/>
        <v>46</v>
      </c>
      <c r="AG17" s="326">
        <f t="shared" si="7"/>
        <v>116.25</v>
      </c>
      <c r="AI17" s="8"/>
      <c r="AJ17" s="9"/>
      <c r="AK17" s="10"/>
      <c r="AL17" s="22"/>
      <c r="AM17" s="12"/>
      <c r="AN17" s="12"/>
      <c r="AO17" s="13"/>
      <c r="AP17" s="4"/>
      <c r="AT17" s="4"/>
      <c r="AU17" s="4"/>
      <c r="AV17" s="4"/>
      <c r="AX17" s="13"/>
      <c r="AY17" s="4"/>
    </row>
    <row r="18" spans="1:51" ht="15.75" x14ac:dyDescent="0.25">
      <c r="A18" s="315" t="s">
        <v>92</v>
      </c>
      <c r="B18" s="333" t="s">
        <v>332</v>
      </c>
      <c r="C18" s="185">
        <v>2007</v>
      </c>
      <c r="D18" s="333" t="s">
        <v>28</v>
      </c>
      <c r="E18" s="184"/>
      <c r="F18" s="184"/>
      <c r="G18" s="316"/>
      <c r="H18" s="185"/>
      <c r="I18" s="184">
        <v>79</v>
      </c>
      <c r="J18" s="184">
        <v>67</v>
      </c>
      <c r="K18" s="316">
        <f>SUM(I18:J18)</f>
        <v>146</v>
      </c>
      <c r="L18" s="316">
        <v>17</v>
      </c>
      <c r="M18" s="184">
        <v>58</v>
      </c>
      <c r="N18" s="184">
        <v>74</v>
      </c>
      <c r="O18" s="316">
        <f>SUM(M18:N18)</f>
        <v>132</v>
      </c>
      <c r="P18" s="316">
        <v>10</v>
      </c>
      <c r="Q18" s="184">
        <v>77</v>
      </c>
      <c r="R18" s="184">
        <v>74</v>
      </c>
      <c r="S18" s="316">
        <f t="shared" si="8"/>
        <v>151</v>
      </c>
      <c r="T18" s="331">
        <v>17</v>
      </c>
      <c r="U18" s="184"/>
      <c r="V18" s="184"/>
      <c r="W18" s="316"/>
      <c r="X18" s="331"/>
      <c r="Y18" s="184"/>
      <c r="Z18" s="184"/>
      <c r="AA18" s="316"/>
      <c r="AB18" s="331"/>
      <c r="AC18" s="329"/>
      <c r="AD18" s="330"/>
      <c r="AE18" s="324">
        <f t="shared" si="5"/>
        <v>429</v>
      </c>
      <c r="AF18" s="325">
        <f t="shared" si="6"/>
        <v>44</v>
      </c>
      <c r="AG18" s="326">
        <f t="shared" si="7"/>
        <v>143</v>
      </c>
      <c r="AI18" s="8"/>
      <c r="AJ18" s="9"/>
      <c r="AK18" s="10"/>
      <c r="AL18" s="22"/>
      <c r="AM18" s="12"/>
      <c r="AN18" s="12"/>
      <c r="AO18" s="13"/>
      <c r="AP18" s="4"/>
      <c r="AT18" s="4"/>
      <c r="AU18" s="4"/>
      <c r="AV18" s="4"/>
      <c r="AX18" s="13"/>
      <c r="AY18" s="4"/>
    </row>
    <row r="19" spans="1:51" ht="15.75" x14ac:dyDescent="0.25">
      <c r="A19" s="315" t="s">
        <v>93</v>
      </c>
      <c r="B19" s="333" t="s">
        <v>334</v>
      </c>
      <c r="C19" s="333">
        <v>2006</v>
      </c>
      <c r="D19" s="333" t="s">
        <v>147</v>
      </c>
      <c r="E19" s="184"/>
      <c r="F19" s="184"/>
      <c r="G19" s="316"/>
      <c r="H19" s="334"/>
      <c r="I19" s="184">
        <v>57</v>
      </c>
      <c r="J19" s="184">
        <v>55</v>
      </c>
      <c r="K19" s="316">
        <f>SUM(I19:J19)</f>
        <v>112</v>
      </c>
      <c r="L19" s="316">
        <v>8</v>
      </c>
      <c r="M19" s="184">
        <v>79</v>
      </c>
      <c r="N19" s="184">
        <v>68</v>
      </c>
      <c r="O19" s="316">
        <f>SUM(M19:N19)</f>
        <v>147</v>
      </c>
      <c r="P19" s="316">
        <v>13</v>
      </c>
      <c r="Q19" s="184"/>
      <c r="R19" s="184"/>
      <c r="S19" s="316"/>
      <c r="T19" s="331"/>
      <c r="U19" s="184">
        <v>76</v>
      </c>
      <c r="V19" s="184">
        <v>86</v>
      </c>
      <c r="W19" s="316">
        <f>SUM(U19:V19)</f>
        <v>162</v>
      </c>
      <c r="X19" s="331">
        <v>14</v>
      </c>
      <c r="Y19" s="184"/>
      <c r="Z19" s="184"/>
      <c r="AA19" s="316"/>
      <c r="AB19" s="331"/>
      <c r="AC19" s="329"/>
      <c r="AD19" s="330"/>
      <c r="AE19" s="324">
        <f t="shared" si="5"/>
        <v>421</v>
      </c>
      <c r="AF19" s="325">
        <f t="shared" si="6"/>
        <v>35</v>
      </c>
      <c r="AG19" s="326">
        <f t="shared" si="7"/>
        <v>140.33333333333334</v>
      </c>
      <c r="AI19" s="8"/>
      <c r="AJ19" s="9"/>
      <c r="AK19" s="10"/>
      <c r="AL19" s="22"/>
      <c r="AM19" s="12"/>
      <c r="AN19" s="12"/>
      <c r="AO19" s="13"/>
      <c r="AP19" s="4"/>
      <c r="AT19" s="4"/>
      <c r="AU19" s="4"/>
      <c r="AV19" s="4"/>
      <c r="AX19" s="13"/>
      <c r="AY19" s="4"/>
    </row>
    <row r="20" spans="1:51" ht="15.75" x14ac:dyDescent="0.25">
      <c r="A20" s="315" t="s">
        <v>94</v>
      </c>
      <c r="B20" s="184" t="s">
        <v>165</v>
      </c>
      <c r="C20" s="185">
        <v>2007</v>
      </c>
      <c r="D20" s="184" t="s">
        <v>147</v>
      </c>
      <c r="E20" s="185">
        <v>38</v>
      </c>
      <c r="F20" s="185">
        <v>44</v>
      </c>
      <c r="G20" s="316">
        <f>SUM(E20:F20)</f>
        <v>82</v>
      </c>
      <c r="H20" s="335">
        <v>12</v>
      </c>
      <c r="I20" s="184">
        <v>64</v>
      </c>
      <c r="J20" s="184">
        <v>57</v>
      </c>
      <c r="K20" s="316">
        <f>SUM(I20:J20)</f>
        <v>121</v>
      </c>
      <c r="L20" s="316">
        <v>10</v>
      </c>
      <c r="M20" s="184">
        <v>64</v>
      </c>
      <c r="N20" s="184">
        <v>62</v>
      </c>
      <c r="O20" s="316">
        <f>SUM(M20:N20)</f>
        <v>126</v>
      </c>
      <c r="P20" s="316">
        <v>8</v>
      </c>
      <c r="Q20" s="184"/>
      <c r="R20" s="184"/>
      <c r="S20" s="316"/>
      <c r="T20" s="331"/>
      <c r="U20" s="184"/>
      <c r="V20" s="184"/>
      <c r="W20" s="316"/>
      <c r="X20" s="331"/>
      <c r="Y20" s="184"/>
      <c r="Z20" s="184"/>
      <c r="AA20" s="316"/>
      <c r="AB20" s="331"/>
      <c r="AC20" s="329"/>
      <c r="AD20" s="330"/>
      <c r="AE20" s="324">
        <f t="shared" si="5"/>
        <v>329</v>
      </c>
      <c r="AF20" s="325">
        <f t="shared" si="6"/>
        <v>30</v>
      </c>
      <c r="AG20" s="326">
        <f t="shared" si="7"/>
        <v>109.66666666666667</v>
      </c>
      <c r="AI20" s="8"/>
      <c r="AJ20" s="9"/>
      <c r="AK20" s="10"/>
      <c r="AL20" s="22"/>
      <c r="AM20" s="12"/>
      <c r="AN20" s="12"/>
      <c r="AO20" s="13"/>
      <c r="AP20" s="4"/>
      <c r="AT20" s="4"/>
      <c r="AU20" s="4"/>
      <c r="AV20" s="4"/>
      <c r="AX20" s="13"/>
      <c r="AY20" s="4"/>
    </row>
    <row r="21" spans="1:51" ht="15.75" x14ac:dyDescent="0.25">
      <c r="A21" s="315" t="s">
        <v>95</v>
      </c>
      <c r="B21" s="336" t="s">
        <v>452</v>
      </c>
      <c r="C21" s="337">
        <v>2006</v>
      </c>
      <c r="D21" s="333" t="s">
        <v>27</v>
      </c>
      <c r="E21" s="184"/>
      <c r="F21" s="184"/>
      <c r="G21" s="316"/>
      <c r="H21" s="185"/>
      <c r="I21" s="184"/>
      <c r="J21" s="184"/>
      <c r="K21" s="316"/>
      <c r="L21" s="316"/>
      <c r="M21" s="184"/>
      <c r="N21" s="184"/>
      <c r="O21" s="316"/>
      <c r="P21" s="316"/>
      <c r="Q21" s="184">
        <v>83</v>
      </c>
      <c r="R21" s="184">
        <v>80</v>
      </c>
      <c r="S21" s="316">
        <f>SUM(Q21:R21)</f>
        <v>163</v>
      </c>
      <c r="T21" s="328">
        <v>21</v>
      </c>
      <c r="U21" s="184">
        <v>67</v>
      </c>
      <c r="V21" s="184">
        <v>70</v>
      </c>
      <c r="W21" s="316">
        <f>SUM(U21:V21)</f>
        <v>137</v>
      </c>
      <c r="X21" s="328">
        <v>7</v>
      </c>
      <c r="Y21" s="184"/>
      <c r="Z21" s="184"/>
      <c r="AA21" s="316"/>
      <c r="AB21" s="328"/>
      <c r="AC21" s="329"/>
      <c r="AD21" s="330"/>
      <c r="AE21" s="324">
        <f t="shared" si="5"/>
        <v>300</v>
      </c>
      <c r="AF21" s="325">
        <f t="shared" si="6"/>
        <v>28</v>
      </c>
      <c r="AG21" s="326">
        <f t="shared" si="7"/>
        <v>150</v>
      </c>
      <c r="AI21" s="8"/>
      <c r="AJ21" s="9"/>
      <c r="AK21" s="10"/>
      <c r="AL21" s="22"/>
      <c r="AM21" s="12"/>
      <c r="AN21" s="12"/>
      <c r="AO21" s="13"/>
      <c r="AP21" s="4"/>
      <c r="AT21" s="4"/>
      <c r="AU21" s="4"/>
      <c r="AV21" s="4"/>
      <c r="AX21" s="13"/>
      <c r="AY21" s="4"/>
    </row>
    <row r="22" spans="1:51" ht="15.75" x14ac:dyDescent="0.25">
      <c r="A22" s="315" t="s">
        <v>96</v>
      </c>
      <c r="B22" s="336" t="s">
        <v>353</v>
      </c>
      <c r="C22" s="337">
        <v>2006</v>
      </c>
      <c r="D22" s="333" t="s">
        <v>351</v>
      </c>
      <c r="E22" s="184"/>
      <c r="F22" s="184"/>
      <c r="G22" s="316"/>
      <c r="H22" s="185"/>
      <c r="I22" s="184"/>
      <c r="J22" s="184"/>
      <c r="K22" s="316"/>
      <c r="L22" s="316"/>
      <c r="M22" s="184">
        <v>79</v>
      </c>
      <c r="N22" s="184">
        <v>88</v>
      </c>
      <c r="O22" s="316">
        <f>SUM(M22:N22)</f>
        <v>167</v>
      </c>
      <c r="P22" s="316">
        <v>26</v>
      </c>
      <c r="Q22" s="184"/>
      <c r="R22" s="184"/>
      <c r="S22" s="316"/>
      <c r="T22" s="328"/>
      <c r="U22" s="184"/>
      <c r="V22" s="184"/>
      <c r="W22" s="316"/>
      <c r="X22" s="328"/>
      <c r="Y22" s="184"/>
      <c r="Z22" s="184"/>
      <c r="AA22" s="316"/>
      <c r="AB22" s="328"/>
      <c r="AC22" s="329"/>
      <c r="AD22" s="330"/>
      <c r="AE22" s="324">
        <f t="shared" si="5"/>
        <v>167</v>
      </c>
      <c r="AF22" s="325">
        <f t="shared" si="6"/>
        <v>26</v>
      </c>
      <c r="AG22" s="326">
        <f t="shared" si="7"/>
        <v>167</v>
      </c>
      <c r="AH22" s="19"/>
      <c r="AI22" s="14"/>
      <c r="AJ22" s="9"/>
      <c r="AK22" s="10"/>
      <c r="AL22" s="11"/>
      <c r="AM22" s="12"/>
      <c r="AN22" s="12"/>
      <c r="AO22" s="13"/>
      <c r="AP22" s="4"/>
      <c r="AT22" s="4"/>
      <c r="AU22" s="4"/>
      <c r="AV22" s="4"/>
      <c r="AX22" s="13"/>
      <c r="AY22" s="4"/>
    </row>
    <row r="23" spans="1:51" ht="15.75" x14ac:dyDescent="0.25">
      <c r="A23" s="315" t="s">
        <v>97</v>
      </c>
      <c r="B23" s="336" t="s">
        <v>329</v>
      </c>
      <c r="C23" s="338">
        <v>2006</v>
      </c>
      <c r="D23" s="333" t="s">
        <v>212</v>
      </c>
      <c r="E23" s="184"/>
      <c r="F23" s="184"/>
      <c r="G23" s="316"/>
      <c r="H23" s="185"/>
      <c r="I23" s="184">
        <v>88</v>
      </c>
      <c r="J23" s="184">
        <v>81</v>
      </c>
      <c r="K23" s="316">
        <f>SUM(I23:J23)</f>
        <v>169</v>
      </c>
      <c r="L23" s="316">
        <v>22</v>
      </c>
      <c r="M23" s="184"/>
      <c r="N23" s="184"/>
      <c r="O23" s="316"/>
      <c r="P23" s="316"/>
      <c r="Q23" s="184"/>
      <c r="R23" s="184"/>
      <c r="S23" s="316"/>
      <c r="T23" s="331"/>
      <c r="U23" s="184"/>
      <c r="V23" s="184"/>
      <c r="W23" s="316"/>
      <c r="X23" s="331"/>
      <c r="Y23" s="184"/>
      <c r="Z23" s="184"/>
      <c r="AA23" s="316"/>
      <c r="AB23" s="331"/>
      <c r="AC23" s="329"/>
      <c r="AD23" s="330"/>
      <c r="AE23" s="324">
        <f t="shared" si="5"/>
        <v>169</v>
      </c>
      <c r="AF23" s="325">
        <f t="shared" si="6"/>
        <v>22</v>
      </c>
      <c r="AG23" s="326">
        <f t="shared" si="7"/>
        <v>169</v>
      </c>
      <c r="AH23" s="19"/>
      <c r="AI23" s="14"/>
      <c r="AJ23" s="9"/>
      <c r="AK23" s="10"/>
      <c r="AL23" s="11"/>
      <c r="AM23" s="12"/>
      <c r="AN23" s="12"/>
      <c r="AO23" s="13"/>
      <c r="AP23" s="4"/>
      <c r="AT23" s="4"/>
      <c r="AU23" s="4"/>
      <c r="AV23" s="4"/>
      <c r="AX23" s="13"/>
      <c r="AY23" s="4"/>
    </row>
    <row r="24" spans="1:51" ht="15.75" x14ac:dyDescent="0.25">
      <c r="A24" s="315" t="s">
        <v>98</v>
      </c>
      <c r="B24" s="336" t="s">
        <v>330</v>
      </c>
      <c r="C24" s="337">
        <v>2006</v>
      </c>
      <c r="D24" s="333" t="s">
        <v>162</v>
      </c>
      <c r="E24" s="184"/>
      <c r="F24" s="184"/>
      <c r="G24" s="316"/>
      <c r="H24" s="185"/>
      <c r="I24" s="184">
        <v>79</v>
      </c>
      <c r="J24" s="184">
        <v>79</v>
      </c>
      <c r="K24" s="316">
        <f>SUM(I24:J24)</f>
        <v>158</v>
      </c>
      <c r="L24" s="316">
        <v>21</v>
      </c>
      <c r="M24" s="184"/>
      <c r="N24" s="184"/>
      <c r="O24" s="316"/>
      <c r="P24" s="316"/>
      <c r="Q24" s="184"/>
      <c r="R24" s="184"/>
      <c r="S24" s="316"/>
      <c r="T24" s="328"/>
      <c r="U24" s="184"/>
      <c r="V24" s="184"/>
      <c r="W24" s="316"/>
      <c r="X24" s="328"/>
      <c r="Y24" s="184"/>
      <c r="Z24" s="184"/>
      <c r="AA24" s="316"/>
      <c r="AB24" s="328"/>
      <c r="AC24" s="329"/>
      <c r="AD24" s="330"/>
      <c r="AE24" s="324">
        <f t="shared" si="5"/>
        <v>158</v>
      </c>
      <c r="AF24" s="325">
        <f t="shared" si="6"/>
        <v>21</v>
      </c>
      <c r="AG24" s="326">
        <f t="shared" si="7"/>
        <v>158</v>
      </c>
      <c r="AH24" s="19"/>
      <c r="AI24" s="14"/>
      <c r="AJ24" s="9"/>
      <c r="AK24" s="10"/>
      <c r="AL24" s="11"/>
      <c r="AM24" s="12"/>
      <c r="AN24" s="12"/>
      <c r="AO24" s="13"/>
      <c r="AP24" s="4"/>
      <c r="AT24" s="4"/>
      <c r="AU24" s="4"/>
      <c r="AV24" s="4"/>
      <c r="AX24" s="13"/>
      <c r="AY24" s="4"/>
    </row>
    <row r="25" spans="1:51" ht="15.75" x14ac:dyDescent="0.25">
      <c r="A25" s="315" t="s">
        <v>99</v>
      </c>
      <c r="B25" s="267" t="s">
        <v>464</v>
      </c>
      <c r="C25" s="337"/>
      <c r="D25" s="184" t="s">
        <v>465</v>
      </c>
      <c r="E25" s="185"/>
      <c r="F25" s="185"/>
      <c r="G25" s="316"/>
      <c r="H25" s="185"/>
      <c r="I25" s="184"/>
      <c r="J25" s="184"/>
      <c r="K25" s="316"/>
      <c r="L25" s="316"/>
      <c r="M25" s="184"/>
      <c r="N25" s="184"/>
      <c r="O25" s="316"/>
      <c r="P25" s="316"/>
      <c r="Q25" s="184"/>
      <c r="R25" s="184"/>
      <c r="S25" s="316"/>
      <c r="T25" s="328"/>
      <c r="U25" s="184">
        <v>85</v>
      </c>
      <c r="V25" s="184">
        <v>83</v>
      </c>
      <c r="W25" s="316">
        <f>SUM(U25:V25)</f>
        <v>168</v>
      </c>
      <c r="X25" s="328">
        <v>19</v>
      </c>
      <c r="Y25" s="184"/>
      <c r="Z25" s="184"/>
      <c r="AA25" s="316"/>
      <c r="AB25" s="328"/>
      <c r="AC25" s="329"/>
      <c r="AD25" s="330"/>
      <c r="AE25" s="324">
        <f t="shared" si="5"/>
        <v>168</v>
      </c>
      <c r="AF25" s="325">
        <f t="shared" si="6"/>
        <v>19</v>
      </c>
      <c r="AG25" s="326">
        <f t="shared" si="7"/>
        <v>168</v>
      </c>
      <c r="AH25" s="19"/>
      <c r="AI25" s="14"/>
      <c r="AJ25" s="9"/>
      <c r="AK25" s="10"/>
      <c r="AL25" s="11"/>
      <c r="AM25" s="12"/>
      <c r="AN25" s="12"/>
      <c r="AO25" s="13"/>
      <c r="AP25" s="4"/>
      <c r="AT25" s="4"/>
      <c r="AU25" s="4"/>
      <c r="AV25" s="4"/>
      <c r="AX25" s="13"/>
      <c r="AY25" s="4"/>
    </row>
    <row r="26" spans="1:51" ht="15.75" x14ac:dyDescent="0.25">
      <c r="A26" s="315" t="s">
        <v>100</v>
      </c>
      <c r="B26" s="336" t="s">
        <v>331</v>
      </c>
      <c r="C26" s="338">
        <v>2006</v>
      </c>
      <c r="D26" s="333" t="s">
        <v>212</v>
      </c>
      <c r="E26" s="184"/>
      <c r="F26" s="184"/>
      <c r="G26" s="316"/>
      <c r="H26" s="185"/>
      <c r="I26" s="184">
        <v>76</v>
      </c>
      <c r="J26" s="184">
        <v>76</v>
      </c>
      <c r="K26" s="316">
        <f>SUM(I26:J26)</f>
        <v>152</v>
      </c>
      <c r="L26" s="316">
        <v>19</v>
      </c>
      <c r="M26" s="184"/>
      <c r="N26" s="184"/>
      <c r="O26" s="316"/>
      <c r="P26" s="316"/>
      <c r="Q26" s="184"/>
      <c r="R26" s="184"/>
      <c r="S26" s="316"/>
      <c r="T26" s="328"/>
      <c r="U26" s="184"/>
      <c r="V26" s="184"/>
      <c r="W26" s="316"/>
      <c r="X26" s="328"/>
      <c r="Y26" s="184"/>
      <c r="Z26" s="184"/>
      <c r="AA26" s="316"/>
      <c r="AB26" s="328"/>
      <c r="AC26" s="329"/>
      <c r="AD26" s="330"/>
      <c r="AE26" s="324">
        <f t="shared" si="5"/>
        <v>152</v>
      </c>
      <c r="AF26" s="325">
        <f t="shared" si="6"/>
        <v>19</v>
      </c>
      <c r="AG26" s="326">
        <f t="shared" si="7"/>
        <v>152</v>
      </c>
      <c r="AH26" s="19"/>
      <c r="AI26" s="14"/>
      <c r="AJ26" s="9"/>
      <c r="AK26" s="10"/>
      <c r="AL26" s="11"/>
      <c r="AM26" s="12"/>
      <c r="AN26" s="12"/>
      <c r="AO26" s="13"/>
      <c r="AP26" s="4"/>
      <c r="AT26" s="4"/>
      <c r="AU26" s="4"/>
      <c r="AV26" s="4"/>
      <c r="AX26" s="13"/>
      <c r="AY26" s="4"/>
    </row>
    <row r="27" spans="1:51" ht="15.75" x14ac:dyDescent="0.25">
      <c r="A27" s="315" t="s">
        <v>101</v>
      </c>
      <c r="B27" s="267" t="s">
        <v>466</v>
      </c>
      <c r="C27" s="337"/>
      <c r="D27" s="184" t="s">
        <v>457</v>
      </c>
      <c r="E27" s="185"/>
      <c r="F27" s="185"/>
      <c r="G27" s="316"/>
      <c r="H27" s="185"/>
      <c r="I27" s="184"/>
      <c r="J27" s="184"/>
      <c r="K27" s="316"/>
      <c r="L27" s="316"/>
      <c r="M27" s="184"/>
      <c r="N27" s="184"/>
      <c r="O27" s="316"/>
      <c r="P27" s="316"/>
      <c r="Q27" s="184"/>
      <c r="R27" s="184"/>
      <c r="S27" s="316"/>
      <c r="T27" s="328"/>
      <c r="U27" s="184">
        <v>80</v>
      </c>
      <c r="V27" s="184">
        <v>86</v>
      </c>
      <c r="W27" s="316">
        <f>SUM(U27:V27)</f>
        <v>166</v>
      </c>
      <c r="X27" s="328">
        <v>18</v>
      </c>
      <c r="Y27" s="184"/>
      <c r="Z27" s="184"/>
      <c r="AA27" s="316"/>
      <c r="AB27" s="328"/>
      <c r="AC27" s="329"/>
      <c r="AD27" s="330"/>
      <c r="AE27" s="324">
        <f t="shared" si="5"/>
        <v>166</v>
      </c>
      <c r="AF27" s="325">
        <f t="shared" si="6"/>
        <v>18</v>
      </c>
      <c r="AG27" s="326">
        <f t="shared" si="7"/>
        <v>166</v>
      </c>
      <c r="AH27" s="19"/>
      <c r="AI27" s="14"/>
      <c r="AJ27" s="9"/>
      <c r="AK27" s="10"/>
      <c r="AL27" s="11"/>
      <c r="AM27" s="12"/>
      <c r="AN27" s="12"/>
      <c r="AO27" s="13"/>
      <c r="AP27" s="4"/>
      <c r="AT27" s="4"/>
      <c r="AU27" s="4"/>
      <c r="AV27" s="4"/>
      <c r="AX27" s="13"/>
      <c r="AY27" s="4"/>
    </row>
    <row r="28" spans="1:51" ht="15.75" x14ac:dyDescent="0.25">
      <c r="A28" s="315" t="s">
        <v>102</v>
      </c>
      <c r="B28" s="267" t="s">
        <v>467</v>
      </c>
      <c r="C28" s="337"/>
      <c r="D28" s="184" t="s">
        <v>458</v>
      </c>
      <c r="E28" s="185"/>
      <c r="F28" s="185"/>
      <c r="G28" s="316"/>
      <c r="H28" s="185"/>
      <c r="I28" s="184"/>
      <c r="J28" s="184"/>
      <c r="K28" s="316"/>
      <c r="L28" s="316"/>
      <c r="M28" s="184"/>
      <c r="N28" s="184"/>
      <c r="O28" s="316"/>
      <c r="P28" s="316"/>
      <c r="Q28" s="184"/>
      <c r="R28" s="184"/>
      <c r="S28" s="316"/>
      <c r="T28" s="328"/>
      <c r="U28" s="184">
        <v>80</v>
      </c>
      <c r="V28" s="184">
        <v>85</v>
      </c>
      <c r="W28" s="316">
        <f>SUM(U28:V28)</f>
        <v>165</v>
      </c>
      <c r="X28" s="328">
        <v>17</v>
      </c>
      <c r="Y28" s="184"/>
      <c r="Z28" s="184"/>
      <c r="AA28" s="316"/>
      <c r="AB28" s="328"/>
      <c r="AC28" s="329"/>
      <c r="AD28" s="330"/>
      <c r="AE28" s="324">
        <f t="shared" si="5"/>
        <v>165</v>
      </c>
      <c r="AF28" s="325">
        <f t="shared" si="6"/>
        <v>17</v>
      </c>
      <c r="AG28" s="326">
        <f t="shared" si="7"/>
        <v>165</v>
      </c>
      <c r="AH28" s="19"/>
      <c r="AI28" s="14"/>
      <c r="AJ28" s="9"/>
      <c r="AK28" s="10"/>
      <c r="AL28" s="11"/>
      <c r="AM28" s="12"/>
      <c r="AN28" s="12"/>
      <c r="AO28" s="13"/>
      <c r="AP28" s="4"/>
      <c r="AT28" s="4"/>
      <c r="AU28" s="4"/>
      <c r="AV28" s="4"/>
      <c r="AX28" s="13"/>
      <c r="AY28" s="4"/>
    </row>
    <row r="29" spans="1:51" ht="15.75" x14ac:dyDescent="0.25">
      <c r="A29" s="315" t="s">
        <v>103</v>
      </c>
      <c r="B29" s="267" t="s">
        <v>354</v>
      </c>
      <c r="C29" s="337">
        <v>2005</v>
      </c>
      <c r="D29" s="184" t="s">
        <v>263</v>
      </c>
      <c r="E29" s="184"/>
      <c r="F29" s="184"/>
      <c r="G29" s="316"/>
      <c r="H29" s="185"/>
      <c r="I29" s="184"/>
      <c r="J29" s="184"/>
      <c r="K29" s="316"/>
      <c r="L29" s="316"/>
      <c r="M29" s="184">
        <v>78</v>
      </c>
      <c r="N29" s="184">
        <v>80</v>
      </c>
      <c r="O29" s="316">
        <f>SUM(M29:N29)</f>
        <v>158</v>
      </c>
      <c r="P29" s="316">
        <v>17</v>
      </c>
      <c r="Q29" s="184"/>
      <c r="R29" s="184"/>
      <c r="S29" s="316"/>
      <c r="T29" s="328"/>
      <c r="U29" s="184"/>
      <c r="V29" s="184"/>
      <c r="W29" s="316"/>
      <c r="X29" s="328"/>
      <c r="Y29" s="184"/>
      <c r="Z29" s="184"/>
      <c r="AA29" s="316"/>
      <c r="AB29" s="328"/>
      <c r="AC29" s="329"/>
      <c r="AD29" s="330"/>
      <c r="AE29" s="324">
        <f t="shared" si="5"/>
        <v>158</v>
      </c>
      <c r="AF29" s="325">
        <f t="shared" si="6"/>
        <v>17</v>
      </c>
      <c r="AG29" s="326">
        <f t="shared" si="7"/>
        <v>158</v>
      </c>
      <c r="AH29" s="19"/>
      <c r="AI29" s="14"/>
      <c r="AJ29" s="9"/>
      <c r="AK29" s="10"/>
      <c r="AL29" s="11"/>
      <c r="AM29" s="12"/>
      <c r="AN29" s="12"/>
      <c r="AO29" s="13"/>
      <c r="AP29" s="4"/>
      <c r="AT29" s="4"/>
      <c r="AU29" s="4"/>
      <c r="AV29" s="4"/>
      <c r="AX29" s="13"/>
      <c r="AY29" s="4"/>
    </row>
    <row r="30" spans="1:51" ht="15.75" x14ac:dyDescent="0.25">
      <c r="A30" s="315" t="s">
        <v>104</v>
      </c>
      <c r="B30" s="336" t="s">
        <v>355</v>
      </c>
      <c r="C30" s="337">
        <v>2005</v>
      </c>
      <c r="D30" s="333" t="s">
        <v>263</v>
      </c>
      <c r="E30" s="184"/>
      <c r="F30" s="184"/>
      <c r="G30" s="316"/>
      <c r="H30" s="185"/>
      <c r="I30" s="184"/>
      <c r="J30" s="184"/>
      <c r="K30" s="316"/>
      <c r="L30" s="316"/>
      <c r="M30" s="184">
        <v>77</v>
      </c>
      <c r="N30" s="184">
        <v>73</v>
      </c>
      <c r="O30" s="316">
        <f>SUM(M30:N30)</f>
        <v>150</v>
      </c>
      <c r="P30" s="316">
        <v>15</v>
      </c>
      <c r="Q30" s="184"/>
      <c r="R30" s="184"/>
      <c r="S30" s="316"/>
      <c r="T30" s="328"/>
      <c r="U30" s="184"/>
      <c r="V30" s="184"/>
      <c r="W30" s="316"/>
      <c r="X30" s="328"/>
      <c r="Y30" s="184"/>
      <c r="Z30" s="184"/>
      <c r="AA30" s="316"/>
      <c r="AB30" s="328"/>
      <c r="AC30" s="329"/>
      <c r="AD30" s="330"/>
      <c r="AE30" s="324">
        <f t="shared" si="5"/>
        <v>150</v>
      </c>
      <c r="AF30" s="325">
        <f t="shared" si="6"/>
        <v>15</v>
      </c>
      <c r="AG30" s="326">
        <f t="shared" si="7"/>
        <v>150</v>
      </c>
      <c r="AH30" s="19"/>
      <c r="AI30" s="14"/>
      <c r="AJ30" s="9"/>
      <c r="AK30" s="10"/>
      <c r="AL30" s="11"/>
      <c r="AM30" s="12"/>
      <c r="AN30" s="12"/>
      <c r="AO30" s="13"/>
      <c r="AP30" s="4"/>
      <c r="AT30" s="4"/>
      <c r="AU30" s="4"/>
      <c r="AV30" s="4"/>
      <c r="AX30" s="13"/>
      <c r="AY30" s="4"/>
    </row>
    <row r="31" spans="1:51" ht="15.75" x14ac:dyDescent="0.25">
      <c r="A31" s="315" t="s">
        <v>105</v>
      </c>
      <c r="B31" s="336" t="s">
        <v>356</v>
      </c>
      <c r="C31" s="337">
        <v>2005</v>
      </c>
      <c r="D31" s="333" t="s">
        <v>351</v>
      </c>
      <c r="E31" s="184"/>
      <c r="F31" s="184"/>
      <c r="G31" s="316"/>
      <c r="H31" s="185"/>
      <c r="I31" s="184"/>
      <c r="J31" s="184"/>
      <c r="K31" s="316"/>
      <c r="L31" s="316"/>
      <c r="M31" s="184">
        <v>72</v>
      </c>
      <c r="N31" s="184">
        <v>77</v>
      </c>
      <c r="O31" s="316">
        <f>SUM(M31:N31)</f>
        <v>149</v>
      </c>
      <c r="P31" s="316">
        <v>14</v>
      </c>
      <c r="Q31" s="184"/>
      <c r="R31" s="184"/>
      <c r="S31" s="316"/>
      <c r="T31" s="328"/>
      <c r="U31" s="184"/>
      <c r="V31" s="184"/>
      <c r="W31" s="316"/>
      <c r="X31" s="328"/>
      <c r="Y31" s="184"/>
      <c r="Z31" s="184"/>
      <c r="AA31" s="316"/>
      <c r="AB31" s="328"/>
      <c r="AC31" s="329"/>
      <c r="AD31" s="330"/>
      <c r="AE31" s="324">
        <f t="shared" si="5"/>
        <v>149</v>
      </c>
      <c r="AF31" s="325">
        <f t="shared" si="6"/>
        <v>14</v>
      </c>
      <c r="AG31" s="326">
        <f t="shared" si="7"/>
        <v>149</v>
      </c>
      <c r="AH31" s="19"/>
      <c r="AI31" s="14"/>
      <c r="AJ31" s="9"/>
      <c r="AK31" s="10"/>
      <c r="AL31" s="11"/>
      <c r="AM31" s="12"/>
      <c r="AN31" s="12"/>
      <c r="AO31" s="13"/>
      <c r="AP31" s="4"/>
      <c r="AT31" s="4"/>
      <c r="AU31" s="4"/>
      <c r="AV31" s="4"/>
      <c r="AX31" s="13"/>
      <c r="AY31" s="4"/>
    </row>
    <row r="32" spans="1:51" ht="15.75" x14ac:dyDescent="0.25">
      <c r="A32" s="315" t="s">
        <v>106</v>
      </c>
      <c r="B32" s="267" t="s">
        <v>163</v>
      </c>
      <c r="C32" s="337"/>
      <c r="D32" s="184" t="s">
        <v>27</v>
      </c>
      <c r="E32" s="185">
        <v>44</v>
      </c>
      <c r="F32" s="185">
        <v>53</v>
      </c>
      <c r="G32" s="316">
        <f>SUM(E32:F32)</f>
        <v>97</v>
      </c>
      <c r="H32" s="185">
        <v>14</v>
      </c>
      <c r="I32" s="184"/>
      <c r="J32" s="184"/>
      <c r="K32" s="316"/>
      <c r="L32" s="316"/>
      <c r="M32" s="184"/>
      <c r="N32" s="184"/>
      <c r="O32" s="316"/>
      <c r="P32" s="316"/>
      <c r="Q32" s="184"/>
      <c r="R32" s="184"/>
      <c r="S32" s="316"/>
      <c r="T32" s="328"/>
      <c r="U32" s="184"/>
      <c r="V32" s="184"/>
      <c r="W32" s="316"/>
      <c r="X32" s="328"/>
      <c r="Y32" s="184"/>
      <c r="Z32" s="184"/>
      <c r="AA32" s="316"/>
      <c r="AB32" s="328"/>
      <c r="AC32" s="329"/>
      <c r="AD32" s="330"/>
      <c r="AE32" s="324">
        <f t="shared" si="5"/>
        <v>97</v>
      </c>
      <c r="AF32" s="325">
        <f t="shared" si="6"/>
        <v>14</v>
      </c>
      <c r="AG32" s="326">
        <f t="shared" si="7"/>
        <v>97</v>
      </c>
      <c r="AH32" s="19"/>
      <c r="AI32" s="14"/>
      <c r="AJ32" s="9"/>
      <c r="AK32" s="10"/>
      <c r="AL32" s="11"/>
      <c r="AM32" s="12"/>
      <c r="AN32" s="12"/>
      <c r="AO32" s="13"/>
      <c r="AP32" s="4"/>
      <c r="AT32" s="4"/>
      <c r="AU32" s="4"/>
      <c r="AV32" s="4"/>
      <c r="AX32" s="13"/>
      <c r="AY32" s="4"/>
    </row>
    <row r="33" spans="1:51" ht="15.75" x14ac:dyDescent="0.25">
      <c r="A33" s="315" t="s">
        <v>107</v>
      </c>
      <c r="B33" s="267" t="s">
        <v>468</v>
      </c>
      <c r="C33" s="337"/>
      <c r="D33" s="184" t="s">
        <v>465</v>
      </c>
      <c r="E33" s="185"/>
      <c r="F33" s="185"/>
      <c r="G33" s="316"/>
      <c r="H33" s="185"/>
      <c r="I33" s="184"/>
      <c r="J33" s="184"/>
      <c r="K33" s="316"/>
      <c r="L33" s="316"/>
      <c r="M33" s="184"/>
      <c r="N33" s="184"/>
      <c r="O33" s="316"/>
      <c r="P33" s="316"/>
      <c r="Q33" s="184"/>
      <c r="R33" s="184"/>
      <c r="S33" s="316"/>
      <c r="T33" s="328"/>
      <c r="U33" s="184">
        <v>77</v>
      </c>
      <c r="V33" s="184">
        <v>82</v>
      </c>
      <c r="W33" s="316">
        <f>SUM(U33:V33)</f>
        <v>159</v>
      </c>
      <c r="X33" s="328">
        <v>12</v>
      </c>
      <c r="Y33" s="184"/>
      <c r="Z33" s="184"/>
      <c r="AA33" s="316"/>
      <c r="AB33" s="328"/>
      <c r="AC33" s="329"/>
      <c r="AD33" s="330"/>
      <c r="AE33" s="324">
        <f t="shared" si="5"/>
        <v>159</v>
      </c>
      <c r="AF33" s="325">
        <f t="shared" si="6"/>
        <v>12</v>
      </c>
      <c r="AG33" s="326">
        <f t="shared" si="7"/>
        <v>159</v>
      </c>
      <c r="AH33" s="19"/>
      <c r="AI33" s="14"/>
      <c r="AJ33" s="9"/>
      <c r="AK33" s="10"/>
      <c r="AL33" s="11"/>
      <c r="AM33" s="12"/>
      <c r="AN33" s="12"/>
      <c r="AO33" s="13"/>
      <c r="AP33" s="4"/>
      <c r="AT33" s="4"/>
      <c r="AU33" s="4"/>
      <c r="AV33" s="4"/>
      <c r="AX33" s="13"/>
      <c r="AY33" s="4"/>
    </row>
    <row r="34" spans="1:51" ht="15.75" x14ac:dyDescent="0.25">
      <c r="A34" s="315" t="s">
        <v>108</v>
      </c>
      <c r="B34" s="336" t="s">
        <v>357</v>
      </c>
      <c r="C34" s="337">
        <v>2005</v>
      </c>
      <c r="D34" s="333" t="s">
        <v>351</v>
      </c>
      <c r="E34" s="184"/>
      <c r="F34" s="184"/>
      <c r="G34" s="316"/>
      <c r="H34" s="185"/>
      <c r="I34" s="184"/>
      <c r="J34" s="184"/>
      <c r="K34" s="316"/>
      <c r="L34" s="316"/>
      <c r="M34" s="184">
        <v>70</v>
      </c>
      <c r="N34" s="184">
        <v>74</v>
      </c>
      <c r="O34" s="316">
        <f>SUM(M34:N34)</f>
        <v>144</v>
      </c>
      <c r="P34" s="316">
        <v>12</v>
      </c>
      <c r="Q34" s="184"/>
      <c r="R34" s="184"/>
      <c r="S34" s="316"/>
      <c r="T34" s="328"/>
      <c r="U34" s="184"/>
      <c r="V34" s="184"/>
      <c r="W34" s="316"/>
      <c r="X34" s="328"/>
      <c r="Y34" s="184"/>
      <c r="Z34" s="184"/>
      <c r="AA34" s="316"/>
      <c r="AB34" s="328"/>
      <c r="AC34" s="329"/>
      <c r="AD34" s="330"/>
      <c r="AE34" s="324">
        <f t="shared" si="5"/>
        <v>144</v>
      </c>
      <c r="AF34" s="325">
        <f t="shared" si="6"/>
        <v>12</v>
      </c>
      <c r="AG34" s="326">
        <f t="shared" si="7"/>
        <v>144</v>
      </c>
      <c r="AH34" s="19"/>
      <c r="AI34" s="14"/>
      <c r="AJ34" s="9"/>
      <c r="AK34" s="10"/>
      <c r="AL34" s="11"/>
      <c r="AM34" s="12"/>
      <c r="AN34" s="12"/>
      <c r="AO34" s="13"/>
      <c r="AP34" s="4"/>
      <c r="AT34" s="4"/>
      <c r="AU34" s="4"/>
      <c r="AV34" s="4"/>
      <c r="AX34" s="13"/>
      <c r="AY34" s="4"/>
    </row>
    <row r="35" spans="1:51" ht="15.75" x14ac:dyDescent="0.25">
      <c r="A35" s="315" t="s">
        <v>109</v>
      </c>
      <c r="B35" s="336" t="s">
        <v>333</v>
      </c>
      <c r="C35" s="337">
        <v>2006</v>
      </c>
      <c r="D35" s="333" t="s">
        <v>212</v>
      </c>
      <c r="E35" s="184"/>
      <c r="F35" s="184"/>
      <c r="G35" s="316"/>
      <c r="H35" s="185"/>
      <c r="I35" s="184">
        <v>53</v>
      </c>
      <c r="J35" s="184">
        <v>73</v>
      </c>
      <c r="K35" s="316">
        <f>SUM(I35:J35)</f>
        <v>126</v>
      </c>
      <c r="L35" s="316">
        <v>12</v>
      </c>
      <c r="M35" s="184"/>
      <c r="N35" s="184"/>
      <c r="O35" s="316"/>
      <c r="P35" s="316"/>
      <c r="Q35" s="184"/>
      <c r="R35" s="184"/>
      <c r="S35" s="316"/>
      <c r="T35" s="328"/>
      <c r="U35" s="184"/>
      <c r="V35" s="184"/>
      <c r="W35" s="316"/>
      <c r="X35" s="328"/>
      <c r="Y35" s="184"/>
      <c r="Z35" s="184"/>
      <c r="AA35" s="316"/>
      <c r="AB35" s="328"/>
      <c r="AC35" s="329"/>
      <c r="AD35" s="330"/>
      <c r="AE35" s="324">
        <f t="shared" si="5"/>
        <v>126</v>
      </c>
      <c r="AF35" s="325">
        <f t="shared" si="6"/>
        <v>12</v>
      </c>
      <c r="AG35" s="326">
        <f t="shared" si="7"/>
        <v>126</v>
      </c>
      <c r="AH35" s="19"/>
      <c r="AI35" s="14"/>
      <c r="AJ35" s="9"/>
      <c r="AK35" s="10"/>
      <c r="AL35" s="11"/>
      <c r="AM35" s="12"/>
      <c r="AN35" s="12"/>
      <c r="AO35" s="13"/>
      <c r="AP35" s="4"/>
      <c r="AT35" s="4"/>
      <c r="AU35" s="4"/>
      <c r="AV35" s="4"/>
      <c r="AX35" s="13"/>
      <c r="AY35" s="4"/>
    </row>
    <row r="36" spans="1:51" ht="15.75" x14ac:dyDescent="0.25">
      <c r="A36" s="315" t="s">
        <v>110</v>
      </c>
      <c r="B36" s="267" t="s">
        <v>469</v>
      </c>
      <c r="C36" s="337"/>
      <c r="D36" s="184" t="s">
        <v>465</v>
      </c>
      <c r="E36" s="185"/>
      <c r="F36" s="185"/>
      <c r="G36" s="316"/>
      <c r="H36" s="185"/>
      <c r="I36" s="184"/>
      <c r="J36" s="184"/>
      <c r="K36" s="316"/>
      <c r="L36" s="316"/>
      <c r="M36" s="184"/>
      <c r="N36" s="184"/>
      <c r="O36" s="316"/>
      <c r="P36" s="316"/>
      <c r="Q36" s="184"/>
      <c r="R36" s="184"/>
      <c r="S36" s="316"/>
      <c r="T36" s="328"/>
      <c r="U36" s="184">
        <v>78</v>
      </c>
      <c r="V36" s="184">
        <v>79</v>
      </c>
      <c r="W36" s="316">
        <f>SUM(U36:V36)</f>
        <v>157</v>
      </c>
      <c r="X36" s="328">
        <v>10</v>
      </c>
      <c r="Y36" s="184"/>
      <c r="Z36" s="184"/>
      <c r="AA36" s="316"/>
      <c r="AB36" s="328"/>
      <c r="AC36" s="329"/>
      <c r="AD36" s="330"/>
      <c r="AE36" s="324">
        <f t="shared" si="5"/>
        <v>157</v>
      </c>
      <c r="AF36" s="325">
        <f t="shared" si="6"/>
        <v>10</v>
      </c>
      <c r="AG36" s="326">
        <f t="shared" si="7"/>
        <v>157</v>
      </c>
      <c r="AH36" s="19"/>
      <c r="AI36" s="14"/>
      <c r="AJ36" s="9"/>
      <c r="AK36" s="10"/>
      <c r="AL36" s="11"/>
      <c r="AM36" s="12"/>
      <c r="AN36" s="12"/>
      <c r="AO36" s="13"/>
      <c r="AP36" s="4"/>
      <c r="AT36" s="4"/>
      <c r="AU36" s="4"/>
      <c r="AV36" s="4"/>
      <c r="AX36" s="13"/>
      <c r="AY36" s="4"/>
    </row>
    <row r="37" spans="1:51" ht="15.75" x14ac:dyDescent="0.25">
      <c r="A37" s="315" t="s">
        <v>111</v>
      </c>
      <c r="B37" s="267" t="s">
        <v>470</v>
      </c>
      <c r="C37" s="337"/>
      <c r="D37" s="184" t="s">
        <v>458</v>
      </c>
      <c r="E37" s="185"/>
      <c r="F37" s="185"/>
      <c r="G37" s="316"/>
      <c r="H37" s="185"/>
      <c r="I37" s="184"/>
      <c r="J37" s="184"/>
      <c r="K37" s="316"/>
      <c r="L37" s="316"/>
      <c r="M37" s="184"/>
      <c r="N37" s="184"/>
      <c r="O37" s="316"/>
      <c r="P37" s="316"/>
      <c r="Q37" s="184"/>
      <c r="R37" s="184"/>
      <c r="S37" s="316"/>
      <c r="T37" s="328"/>
      <c r="U37" s="184">
        <v>74</v>
      </c>
      <c r="V37" s="184">
        <v>77</v>
      </c>
      <c r="W37" s="316">
        <f>SUM(U37:V37)</f>
        <v>151</v>
      </c>
      <c r="X37" s="328">
        <v>9</v>
      </c>
      <c r="Y37" s="184"/>
      <c r="Z37" s="184"/>
      <c r="AA37" s="316"/>
      <c r="AB37" s="328"/>
      <c r="AC37" s="329"/>
      <c r="AD37" s="330"/>
      <c r="AE37" s="324">
        <f t="shared" si="5"/>
        <v>151</v>
      </c>
      <c r="AF37" s="325">
        <f t="shared" si="6"/>
        <v>9</v>
      </c>
      <c r="AG37" s="326">
        <f t="shared" si="7"/>
        <v>151</v>
      </c>
      <c r="AH37" s="19"/>
      <c r="AI37" s="14"/>
      <c r="AJ37" s="9"/>
      <c r="AK37" s="10"/>
      <c r="AL37" s="11"/>
      <c r="AM37" s="12"/>
      <c r="AN37" s="12"/>
      <c r="AO37" s="13"/>
      <c r="AP37" s="4"/>
      <c r="AT37" s="4"/>
      <c r="AU37" s="4"/>
      <c r="AV37" s="4"/>
      <c r="AX37" s="13"/>
      <c r="AY37" s="4"/>
    </row>
    <row r="38" spans="1:51" ht="15.75" x14ac:dyDescent="0.25">
      <c r="A38" s="315" t="s">
        <v>119</v>
      </c>
      <c r="B38" s="336" t="s">
        <v>358</v>
      </c>
      <c r="C38" s="337">
        <v>2008</v>
      </c>
      <c r="D38" s="333" t="s">
        <v>263</v>
      </c>
      <c r="E38" s="184"/>
      <c r="F38" s="184"/>
      <c r="G38" s="316"/>
      <c r="H38" s="185"/>
      <c r="I38" s="184"/>
      <c r="J38" s="184"/>
      <c r="K38" s="316"/>
      <c r="L38" s="316"/>
      <c r="M38" s="184">
        <v>70</v>
      </c>
      <c r="N38" s="184">
        <v>57</v>
      </c>
      <c r="O38" s="316">
        <f>SUM(M38:N38)</f>
        <v>127</v>
      </c>
      <c r="P38" s="316">
        <v>9</v>
      </c>
      <c r="Q38" s="184"/>
      <c r="R38" s="184"/>
      <c r="S38" s="316"/>
      <c r="T38" s="328"/>
      <c r="U38" s="184"/>
      <c r="V38" s="184"/>
      <c r="W38" s="316"/>
      <c r="X38" s="328"/>
      <c r="Y38" s="184"/>
      <c r="Z38" s="184"/>
      <c r="AA38" s="316"/>
      <c r="AB38" s="328"/>
      <c r="AC38" s="329"/>
      <c r="AD38" s="330"/>
      <c r="AE38" s="324">
        <f t="shared" si="5"/>
        <v>127</v>
      </c>
      <c r="AF38" s="325">
        <f t="shared" si="6"/>
        <v>9</v>
      </c>
      <c r="AG38" s="326">
        <f t="shared" si="7"/>
        <v>127</v>
      </c>
      <c r="AH38" s="19"/>
      <c r="AI38" s="14"/>
      <c r="AJ38" s="9"/>
      <c r="AK38" s="10"/>
      <c r="AL38" s="11"/>
      <c r="AM38" s="12"/>
      <c r="AN38" s="12"/>
      <c r="AO38" s="13"/>
      <c r="AP38" s="4"/>
      <c r="AT38" s="4"/>
      <c r="AU38" s="4"/>
      <c r="AV38" s="4"/>
      <c r="AX38" s="13"/>
      <c r="AY38" s="4"/>
    </row>
    <row r="39" spans="1:51" ht="15.75" x14ac:dyDescent="0.25">
      <c r="A39" s="315" t="s">
        <v>120</v>
      </c>
      <c r="B39" s="267" t="s">
        <v>471</v>
      </c>
      <c r="C39" s="337"/>
      <c r="D39" s="184" t="s">
        <v>458</v>
      </c>
      <c r="E39" s="185"/>
      <c r="F39" s="185"/>
      <c r="G39" s="316"/>
      <c r="H39" s="185"/>
      <c r="I39" s="184"/>
      <c r="J39" s="184"/>
      <c r="K39" s="316"/>
      <c r="L39" s="316"/>
      <c r="M39" s="184"/>
      <c r="N39" s="184"/>
      <c r="O39" s="316"/>
      <c r="P39" s="316"/>
      <c r="Q39" s="184"/>
      <c r="R39" s="184"/>
      <c r="S39" s="316"/>
      <c r="T39" s="328"/>
      <c r="U39" s="184">
        <v>74</v>
      </c>
      <c r="V39" s="184">
        <v>76</v>
      </c>
      <c r="W39" s="316">
        <f>SUM(U39:V39)</f>
        <v>150</v>
      </c>
      <c r="X39" s="328">
        <v>8</v>
      </c>
      <c r="Y39" s="184"/>
      <c r="Z39" s="184"/>
      <c r="AA39" s="316"/>
      <c r="AB39" s="328"/>
      <c r="AC39" s="329"/>
      <c r="AD39" s="330"/>
      <c r="AE39" s="324">
        <f t="shared" si="5"/>
        <v>150</v>
      </c>
      <c r="AF39" s="325">
        <f t="shared" si="6"/>
        <v>8</v>
      </c>
      <c r="AG39" s="326">
        <f t="shared" si="7"/>
        <v>150</v>
      </c>
      <c r="AH39" s="19"/>
      <c r="AI39" s="14"/>
      <c r="AJ39" s="9"/>
      <c r="AK39" s="10"/>
      <c r="AL39" s="11"/>
      <c r="AM39" s="12"/>
      <c r="AN39" s="12"/>
      <c r="AO39" s="13"/>
      <c r="AP39" s="4"/>
      <c r="AT39" s="4"/>
      <c r="AU39" s="4"/>
      <c r="AV39" s="4"/>
      <c r="AX39" s="13"/>
      <c r="AY39" s="4"/>
    </row>
    <row r="40" spans="1:51" ht="15.75" x14ac:dyDescent="0.25">
      <c r="A40" s="315"/>
      <c r="B40" s="339"/>
      <c r="C40" s="339"/>
      <c r="D40" s="340"/>
      <c r="E40" s="341"/>
      <c r="F40" s="341"/>
      <c r="G40" s="342"/>
      <c r="H40" s="341"/>
      <c r="I40" s="341"/>
      <c r="J40" s="343"/>
      <c r="K40" s="341"/>
      <c r="L40" s="341"/>
      <c r="M40" s="344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4"/>
      <c r="AF40" s="344"/>
      <c r="AG40" s="326"/>
      <c r="AH40" s="7"/>
      <c r="AI40" s="14"/>
      <c r="AJ40" s="2"/>
      <c r="AM40" s="12"/>
      <c r="AN40" s="12"/>
      <c r="AO40" s="13"/>
      <c r="AP40" s="4"/>
      <c r="AT40" s="4"/>
      <c r="AU40" s="4"/>
      <c r="AV40" s="4"/>
    </row>
    <row r="41" spans="1:51" ht="16.5" thickBot="1" x14ac:dyDescent="0.3">
      <c r="A41" s="407" t="s">
        <v>150</v>
      </c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7"/>
      <c r="AI41" s="14"/>
      <c r="AJ41" s="9"/>
      <c r="AK41" s="17"/>
      <c r="AL41" s="9"/>
      <c r="AM41" s="12"/>
      <c r="AN41" s="12"/>
      <c r="AO41" s="13"/>
      <c r="AP41" s="4"/>
      <c r="AT41" s="4"/>
      <c r="AU41" s="4"/>
      <c r="AV41" s="4"/>
    </row>
    <row r="42" spans="1:51" ht="16.5" thickBot="1" x14ac:dyDescent="0.3">
      <c r="A42" s="346"/>
      <c r="B42" s="347" t="s">
        <v>0</v>
      </c>
      <c r="C42" s="348" t="s">
        <v>76</v>
      </c>
      <c r="D42" s="349" t="s">
        <v>1</v>
      </c>
      <c r="E42" s="350" t="s">
        <v>34</v>
      </c>
      <c r="F42" s="351" t="s">
        <v>35</v>
      </c>
      <c r="G42" s="352" t="s">
        <v>36</v>
      </c>
      <c r="H42" s="353" t="s">
        <v>33</v>
      </c>
      <c r="I42" s="354" t="s">
        <v>34</v>
      </c>
      <c r="J42" s="351" t="s">
        <v>35</v>
      </c>
      <c r="K42" s="352" t="s">
        <v>36</v>
      </c>
      <c r="L42" s="353" t="s">
        <v>30</v>
      </c>
      <c r="M42" s="354" t="s">
        <v>34</v>
      </c>
      <c r="N42" s="351" t="s">
        <v>35</v>
      </c>
      <c r="O42" s="352" t="s">
        <v>36</v>
      </c>
      <c r="P42" s="353" t="s">
        <v>9</v>
      </c>
      <c r="Q42" s="354" t="s">
        <v>34</v>
      </c>
      <c r="R42" s="351" t="s">
        <v>35</v>
      </c>
      <c r="S42" s="352" t="s">
        <v>36</v>
      </c>
      <c r="T42" s="353" t="s">
        <v>10</v>
      </c>
      <c r="U42" s="354" t="s">
        <v>34</v>
      </c>
      <c r="V42" s="351" t="s">
        <v>35</v>
      </c>
      <c r="W42" s="352" t="s">
        <v>36</v>
      </c>
      <c r="X42" s="353" t="s">
        <v>11</v>
      </c>
      <c r="Y42" s="354" t="s">
        <v>34</v>
      </c>
      <c r="Z42" s="351" t="s">
        <v>35</v>
      </c>
      <c r="AA42" s="352" t="s">
        <v>36</v>
      </c>
      <c r="AB42" s="353" t="s">
        <v>453</v>
      </c>
      <c r="AC42" s="355" t="s">
        <v>70</v>
      </c>
      <c r="AD42" s="355" t="s">
        <v>69</v>
      </c>
      <c r="AE42" s="356" t="s">
        <v>6</v>
      </c>
      <c r="AF42" s="357" t="s">
        <v>7</v>
      </c>
      <c r="AG42" s="358" t="s">
        <v>8</v>
      </c>
      <c r="AI42" s="14"/>
      <c r="AJ42" s="9"/>
      <c r="AK42" s="17"/>
      <c r="AL42" s="9"/>
      <c r="AM42" s="12"/>
      <c r="AN42" s="12"/>
      <c r="AO42" s="13"/>
      <c r="AP42" s="4"/>
      <c r="AT42" s="4"/>
      <c r="AU42" s="4"/>
      <c r="AV42" s="4"/>
      <c r="AX42" s="13"/>
      <c r="AY42" s="4"/>
    </row>
    <row r="43" spans="1:51" ht="15.75" x14ac:dyDescent="0.25">
      <c r="A43" s="359" t="s">
        <v>2</v>
      </c>
      <c r="B43" s="184" t="s">
        <v>78</v>
      </c>
      <c r="C43" s="333">
        <v>2007</v>
      </c>
      <c r="D43" s="184" t="s">
        <v>74</v>
      </c>
      <c r="E43" s="185">
        <v>87</v>
      </c>
      <c r="F43" s="185">
        <v>72</v>
      </c>
      <c r="G43" s="320">
        <f>SUM(E43:F43)</f>
        <v>159</v>
      </c>
      <c r="H43" s="327">
        <v>24</v>
      </c>
      <c r="I43" s="360">
        <v>84</v>
      </c>
      <c r="J43" s="317">
        <v>85</v>
      </c>
      <c r="K43" s="316">
        <f>SUM(I43:J43)</f>
        <v>169</v>
      </c>
      <c r="L43" s="361">
        <v>26</v>
      </c>
      <c r="M43" s="360">
        <v>85</v>
      </c>
      <c r="N43" s="317">
        <v>87</v>
      </c>
      <c r="O43" s="316">
        <f>SUM(M43:N43)</f>
        <v>172</v>
      </c>
      <c r="P43" s="361">
        <v>26</v>
      </c>
      <c r="Q43" s="184">
        <v>88</v>
      </c>
      <c r="R43" s="184">
        <v>86</v>
      </c>
      <c r="S43" s="316">
        <f>SUM(Q43:R43)</f>
        <v>174</v>
      </c>
      <c r="T43" s="362">
        <v>30</v>
      </c>
      <c r="U43" s="184">
        <v>88</v>
      </c>
      <c r="V43" s="184">
        <v>86</v>
      </c>
      <c r="W43" s="316">
        <f>SUM(U43:V43)</f>
        <v>174</v>
      </c>
      <c r="X43" s="362">
        <v>26</v>
      </c>
      <c r="Y43" s="184"/>
      <c r="Z43" s="184"/>
      <c r="AA43" s="316"/>
      <c r="AB43" s="362"/>
      <c r="AC43" s="363"/>
      <c r="AD43" s="364"/>
      <c r="AE43" s="324">
        <f t="shared" ref="AE43:AE51" si="9">SUM(G43+K43+O43+S43+W43)-AC43</f>
        <v>848</v>
      </c>
      <c r="AF43" s="325">
        <f t="shared" ref="AF43:AF51" si="10">SUM(H43+L43+P43+T43+X43)-AD43</f>
        <v>132</v>
      </c>
      <c r="AG43" s="326">
        <f>AVERAGE(W43,AA43,G43,K43,O43,S43)</f>
        <v>169.6</v>
      </c>
      <c r="AI43" s="8"/>
      <c r="AJ43" s="9"/>
      <c r="AK43" s="10"/>
      <c r="AL43" s="22"/>
      <c r="AM43" s="12"/>
      <c r="AN43" s="12"/>
      <c r="AO43" s="13"/>
      <c r="AP43" s="4"/>
      <c r="AT43" s="4"/>
      <c r="AU43" s="4"/>
      <c r="AV43" s="4"/>
      <c r="AX43" s="13"/>
      <c r="AY43" s="4"/>
    </row>
    <row r="44" spans="1:51" ht="15.75" x14ac:dyDescent="0.25">
      <c r="A44" s="359" t="s">
        <v>3</v>
      </c>
      <c r="B44" s="184" t="s">
        <v>79</v>
      </c>
      <c r="C44" s="333">
        <v>2006</v>
      </c>
      <c r="D44" s="184" t="s">
        <v>26</v>
      </c>
      <c r="E44" s="185">
        <v>87</v>
      </c>
      <c r="F44" s="185">
        <v>81</v>
      </c>
      <c r="G44" s="316">
        <f>SUM(E44:F44)</f>
        <v>168</v>
      </c>
      <c r="H44" s="185">
        <v>26</v>
      </c>
      <c r="I44" s="267">
        <v>86</v>
      </c>
      <c r="J44" s="184">
        <v>76</v>
      </c>
      <c r="K44" s="320">
        <f>SUM(I44:J44)</f>
        <v>162</v>
      </c>
      <c r="L44" s="365">
        <v>22</v>
      </c>
      <c r="M44" s="267">
        <v>81</v>
      </c>
      <c r="N44" s="184">
        <v>79</v>
      </c>
      <c r="O44" s="316">
        <f>SUM(M44:N44)</f>
        <v>160</v>
      </c>
      <c r="P44" s="366">
        <v>22</v>
      </c>
      <c r="Q44" s="184">
        <v>82</v>
      </c>
      <c r="R44" s="184">
        <v>84</v>
      </c>
      <c r="S44" s="316">
        <f>SUM(Q44:R44)</f>
        <v>166</v>
      </c>
      <c r="T44" s="367">
        <v>26</v>
      </c>
      <c r="U44" s="184">
        <v>87</v>
      </c>
      <c r="V44" s="184">
        <v>86</v>
      </c>
      <c r="W44" s="316">
        <f>SUM(U44:V44)</f>
        <v>173</v>
      </c>
      <c r="X44" s="367">
        <v>24</v>
      </c>
      <c r="Y44" s="184"/>
      <c r="Z44" s="184"/>
      <c r="AA44" s="316"/>
      <c r="AB44" s="367"/>
      <c r="AC44" s="368"/>
      <c r="AD44" s="369"/>
      <c r="AE44" s="324">
        <f t="shared" si="9"/>
        <v>829</v>
      </c>
      <c r="AF44" s="325">
        <f t="shared" si="10"/>
        <v>120</v>
      </c>
      <c r="AG44" s="326">
        <f t="shared" ref="AG44:AG51" si="11">AVERAGE(W44,AA44,G44,K44,O44,S44)</f>
        <v>165.8</v>
      </c>
      <c r="AH44" s="19"/>
      <c r="AI44" s="14"/>
      <c r="AJ44" s="9"/>
      <c r="AK44" s="10"/>
      <c r="AL44" s="11"/>
      <c r="AM44" s="12"/>
      <c r="AN44" s="12"/>
      <c r="AO44" s="13"/>
      <c r="AP44" s="4"/>
      <c r="AT44" s="4"/>
      <c r="AU44" s="4"/>
      <c r="AV44" s="4"/>
      <c r="AX44" s="13"/>
      <c r="AY44" s="4"/>
    </row>
    <row r="45" spans="1:51" ht="15.75" x14ac:dyDescent="0.25">
      <c r="A45" s="359" t="s">
        <v>4</v>
      </c>
      <c r="B45" s="184" t="s">
        <v>117</v>
      </c>
      <c r="C45" s="333">
        <v>2006</v>
      </c>
      <c r="D45" s="184" t="s">
        <v>155</v>
      </c>
      <c r="E45" s="185">
        <v>90</v>
      </c>
      <c r="F45" s="185">
        <v>87</v>
      </c>
      <c r="G45" s="316">
        <f>SUM(E45:F45)</f>
        <v>177</v>
      </c>
      <c r="H45" s="185">
        <v>30</v>
      </c>
      <c r="I45" s="267">
        <v>92</v>
      </c>
      <c r="J45" s="184">
        <v>88</v>
      </c>
      <c r="K45" s="316">
        <f>SUM(I45:J45)</f>
        <v>180</v>
      </c>
      <c r="L45" s="366">
        <v>30</v>
      </c>
      <c r="M45" s="267">
        <v>91</v>
      </c>
      <c r="N45" s="184">
        <v>92</v>
      </c>
      <c r="O45" s="316">
        <f>SUM(M45:N45)</f>
        <v>183</v>
      </c>
      <c r="P45" s="366">
        <v>30</v>
      </c>
      <c r="Q45" s="267"/>
      <c r="R45" s="184"/>
      <c r="S45" s="316"/>
      <c r="T45" s="334"/>
      <c r="U45" s="267">
        <v>93</v>
      </c>
      <c r="V45" s="184">
        <v>90</v>
      </c>
      <c r="W45" s="316">
        <f>SUM(U45:V45)</f>
        <v>183</v>
      </c>
      <c r="X45" s="334">
        <v>30</v>
      </c>
      <c r="Y45" s="267"/>
      <c r="Z45" s="184"/>
      <c r="AA45" s="316"/>
      <c r="AB45" s="334"/>
      <c r="AC45" s="368"/>
      <c r="AD45" s="369"/>
      <c r="AE45" s="324">
        <f t="shared" si="9"/>
        <v>723</v>
      </c>
      <c r="AF45" s="325">
        <f t="shared" si="10"/>
        <v>120</v>
      </c>
      <c r="AG45" s="326">
        <f t="shared" si="11"/>
        <v>180.75</v>
      </c>
      <c r="AH45" s="19"/>
      <c r="AI45" s="14"/>
      <c r="AJ45" s="9"/>
      <c r="AK45" s="10"/>
      <c r="AL45" s="11"/>
      <c r="AM45" s="12"/>
      <c r="AN45" s="12"/>
      <c r="AO45" s="13"/>
      <c r="AP45" s="4"/>
      <c r="AT45" s="4"/>
      <c r="AU45" s="4"/>
      <c r="AV45" s="4"/>
      <c r="AX45" s="13"/>
      <c r="AY45" s="4"/>
    </row>
    <row r="46" spans="1:51" ht="15.75" x14ac:dyDescent="0.25">
      <c r="A46" s="359" t="s">
        <v>5</v>
      </c>
      <c r="B46" s="184" t="s">
        <v>118</v>
      </c>
      <c r="C46" s="333">
        <v>2006</v>
      </c>
      <c r="D46" s="184" t="s">
        <v>26</v>
      </c>
      <c r="E46" s="185">
        <v>81</v>
      </c>
      <c r="F46" s="185">
        <v>77</v>
      </c>
      <c r="G46" s="320">
        <f>SUM(E46:F46)</f>
        <v>158</v>
      </c>
      <c r="H46" s="327">
        <v>22</v>
      </c>
      <c r="I46" s="267">
        <v>86</v>
      </c>
      <c r="J46" s="184">
        <v>78</v>
      </c>
      <c r="K46" s="316">
        <f>SUM(I46:J46)</f>
        <v>164</v>
      </c>
      <c r="L46" s="366">
        <v>24</v>
      </c>
      <c r="M46" s="267">
        <v>85</v>
      </c>
      <c r="N46" s="184">
        <v>85</v>
      </c>
      <c r="O46" s="316">
        <f>SUM(M46:N46)</f>
        <v>170</v>
      </c>
      <c r="P46" s="366">
        <v>24</v>
      </c>
      <c r="Q46" s="267">
        <v>81</v>
      </c>
      <c r="R46" s="184">
        <v>79</v>
      </c>
      <c r="S46" s="316">
        <f>SUM(Q46:R46)</f>
        <v>160</v>
      </c>
      <c r="T46" s="367">
        <v>24</v>
      </c>
      <c r="U46" s="267">
        <v>88</v>
      </c>
      <c r="V46" s="184">
        <v>83</v>
      </c>
      <c r="W46" s="316">
        <f>SUM(U46:V46)</f>
        <v>171</v>
      </c>
      <c r="X46" s="367">
        <v>22</v>
      </c>
      <c r="Y46" s="267"/>
      <c r="Z46" s="184"/>
      <c r="AA46" s="316"/>
      <c r="AB46" s="367"/>
      <c r="AC46" s="368"/>
      <c r="AD46" s="369"/>
      <c r="AE46" s="324">
        <f t="shared" si="9"/>
        <v>823</v>
      </c>
      <c r="AF46" s="325">
        <f t="shared" si="10"/>
        <v>116</v>
      </c>
      <c r="AG46" s="326">
        <f t="shared" si="11"/>
        <v>164.6</v>
      </c>
      <c r="AH46" s="19"/>
      <c r="AI46" s="14"/>
      <c r="AJ46" s="9"/>
      <c r="AK46" s="10"/>
      <c r="AL46" s="11"/>
      <c r="AM46" s="12"/>
      <c r="AN46" s="12"/>
      <c r="AO46" s="13"/>
      <c r="AP46" s="4"/>
      <c r="AT46" s="4"/>
      <c r="AU46" s="4"/>
      <c r="AV46" s="4"/>
      <c r="AX46" s="13"/>
      <c r="AY46" s="4"/>
    </row>
    <row r="47" spans="1:51" ht="15.75" x14ac:dyDescent="0.25">
      <c r="A47" s="359" t="s">
        <v>82</v>
      </c>
      <c r="B47" s="184" t="s">
        <v>167</v>
      </c>
      <c r="C47" s="333">
        <v>2008</v>
      </c>
      <c r="D47" s="184" t="s">
        <v>27</v>
      </c>
      <c r="E47" s="185">
        <v>36</v>
      </c>
      <c r="F47" s="185">
        <v>32</v>
      </c>
      <c r="G47" s="316">
        <f>SUM(E47:F47)</f>
        <v>68</v>
      </c>
      <c r="H47" s="185">
        <v>21</v>
      </c>
      <c r="I47" s="267"/>
      <c r="J47" s="184"/>
      <c r="K47" s="316"/>
      <c r="L47" s="366"/>
      <c r="M47" s="267">
        <v>45</v>
      </c>
      <c r="N47" s="184">
        <v>47</v>
      </c>
      <c r="O47" s="316">
        <f>SUM(M47:N47)</f>
        <v>92</v>
      </c>
      <c r="P47" s="366">
        <v>21</v>
      </c>
      <c r="Q47" s="267"/>
      <c r="R47" s="184"/>
      <c r="S47" s="316"/>
      <c r="T47" s="367"/>
      <c r="U47" s="267"/>
      <c r="V47" s="184"/>
      <c r="W47" s="316"/>
      <c r="X47" s="367"/>
      <c r="Y47" s="267"/>
      <c r="Z47" s="184"/>
      <c r="AA47" s="316"/>
      <c r="AB47" s="367"/>
      <c r="AC47" s="368"/>
      <c r="AD47" s="369"/>
      <c r="AE47" s="324">
        <f t="shared" si="9"/>
        <v>160</v>
      </c>
      <c r="AF47" s="325">
        <f t="shared" si="10"/>
        <v>42</v>
      </c>
      <c r="AG47" s="326">
        <f t="shared" si="11"/>
        <v>80</v>
      </c>
      <c r="AH47" s="19"/>
      <c r="AI47" s="14"/>
      <c r="AJ47" s="9"/>
      <c r="AK47" s="10"/>
      <c r="AL47" s="11"/>
      <c r="AM47" s="12"/>
      <c r="AN47" s="12"/>
      <c r="AO47" s="13"/>
      <c r="AP47" s="4"/>
      <c r="AT47" s="4"/>
      <c r="AU47" s="4"/>
      <c r="AV47" s="4"/>
      <c r="AX47" s="13"/>
      <c r="AY47" s="4"/>
    </row>
    <row r="48" spans="1:51" ht="15.75" x14ac:dyDescent="0.25">
      <c r="A48" s="359" t="s">
        <v>113</v>
      </c>
      <c r="B48" s="184" t="s">
        <v>460</v>
      </c>
      <c r="C48" s="333"/>
      <c r="D48" s="184" t="s">
        <v>457</v>
      </c>
      <c r="E48" s="185"/>
      <c r="F48" s="185"/>
      <c r="G48" s="316"/>
      <c r="H48" s="185"/>
      <c r="I48" s="267"/>
      <c r="J48" s="184"/>
      <c r="K48" s="316"/>
      <c r="L48" s="366"/>
      <c r="M48" s="267"/>
      <c r="N48" s="184"/>
      <c r="O48" s="316"/>
      <c r="P48" s="366"/>
      <c r="Q48" s="267"/>
      <c r="R48" s="184"/>
      <c r="S48" s="316"/>
      <c r="T48" s="367"/>
      <c r="U48" s="267">
        <v>78</v>
      </c>
      <c r="V48" s="184">
        <v>82</v>
      </c>
      <c r="W48" s="316">
        <f>SUM(U48:V48)</f>
        <v>160</v>
      </c>
      <c r="X48" s="367">
        <v>21</v>
      </c>
      <c r="Y48" s="267"/>
      <c r="Z48" s="184"/>
      <c r="AA48" s="316"/>
      <c r="AB48" s="367"/>
      <c r="AC48" s="368"/>
      <c r="AD48" s="369"/>
      <c r="AE48" s="324">
        <f t="shared" si="9"/>
        <v>160</v>
      </c>
      <c r="AF48" s="325">
        <f t="shared" si="10"/>
        <v>21</v>
      </c>
      <c r="AG48" s="326">
        <f t="shared" si="11"/>
        <v>160</v>
      </c>
      <c r="AH48" s="19"/>
      <c r="AI48" s="14"/>
      <c r="AJ48" s="9"/>
      <c r="AK48" s="10"/>
      <c r="AL48" s="11"/>
      <c r="AM48" s="12"/>
      <c r="AN48" s="12"/>
      <c r="AO48" s="13"/>
      <c r="AP48" s="4"/>
      <c r="AT48" s="4"/>
      <c r="AU48" s="4"/>
      <c r="AV48" s="4"/>
      <c r="AX48" s="13"/>
      <c r="AY48" s="4"/>
    </row>
    <row r="49" spans="1:51" ht="15.75" x14ac:dyDescent="0.25">
      <c r="A49" s="359" t="s">
        <v>114</v>
      </c>
      <c r="B49" s="184" t="s">
        <v>335</v>
      </c>
      <c r="C49" s="333">
        <v>2006</v>
      </c>
      <c r="D49" s="333" t="s">
        <v>212</v>
      </c>
      <c r="E49" s="185"/>
      <c r="F49" s="185"/>
      <c r="G49" s="316"/>
      <c r="H49" s="185"/>
      <c r="I49" s="267">
        <v>76</v>
      </c>
      <c r="J49" s="184">
        <v>63</v>
      </c>
      <c r="K49" s="316">
        <f>SUM(I49:J49)</f>
        <v>139</v>
      </c>
      <c r="L49" s="366">
        <v>21</v>
      </c>
      <c r="M49" s="267"/>
      <c r="N49" s="184"/>
      <c r="O49" s="316"/>
      <c r="P49" s="366"/>
      <c r="Q49" s="267"/>
      <c r="R49" s="184"/>
      <c r="S49" s="316"/>
      <c r="T49" s="367"/>
      <c r="U49" s="267"/>
      <c r="V49" s="184"/>
      <c r="W49" s="316"/>
      <c r="X49" s="367"/>
      <c r="Y49" s="267"/>
      <c r="Z49" s="184"/>
      <c r="AA49" s="316"/>
      <c r="AB49" s="367"/>
      <c r="AC49" s="368"/>
      <c r="AD49" s="369"/>
      <c r="AE49" s="324">
        <f t="shared" si="9"/>
        <v>139</v>
      </c>
      <c r="AF49" s="325">
        <f t="shared" si="10"/>
        <v>21</v>
      </c>
      <c r="AG49" s="326">
        <f t="shared" si="11"/>
        <v>139</v>
      </c>
      <c r="AH49" s="19"/>
      <c r="AI49" s="14"/>
      <c r="AJ49" s="9"/>
      <c r="AK49" s="10"/>
      <c r="AL49" s="11"/>
      <c r="AM49" s="12"/>
      <c r="AN49" s="12"/>
      <c r="AO49" s="13"/>
      <c r="AP49" s="4"/>
      <c r="AT49" s="4"/>
      <c r="AU49" s="4"/>
      <c r="AV49" s="4"/>
      <c r="AX49" s="13"/>
      <c r="AY49" s="4"/>
    </row>
    <row r="50" spans="1:51" ht="15.75" x14ac:dyDescent="0.25">
      <c r="A50" s="359" t="s">
        <v>115</v>
      </c>
      <c r="B50" s="184" t="s">
        <v>461</v>
      </c>
      <c r="C50" s="333"/>
      <c r="D50" s="184" t="s">
        <v>462</v>
      </c>
      <c r="E50" s="185"/>
      <c r="F50" s="185"/>
      <c r="G50" s="316"/>
      <c r="H50" s="185"/>
      <c r="I50" s="267"/>
      <c r="J50" s="184"/>
      <c r="K50" s="316"/>
      <c r="L50" s="366"/>
      <c r="M50" s="267"/>
      <c r="N50" s="184"/>
      <c r="O50" s="316"/>
      <c r="P50" s="366"/>
      <c r="Q50" s="267"/>
      <c r="R50" s="184"/>
      <c r="S50" s="316"/>
      <c r="T50" s="367"/>
      <c r="U50" s="267">
        <v>80</v>
      </c>
      <c r="V50" s="184">
        <v>79</v>
      </c>
      <c r="W50" s="316">
        <f>SUM(U50:V50)</f>
        <v>159</v>
      </c>
      <c r="X50" s="367">
        <v>20</v>
      </c>
      <c r="Y50" s="267"/>
      <c r="Z50" s="184"/>
      <c r="AA50" s="316"/>
      <c r="AB50" s="367"/>
      <c r="AC50" s="368"/>
      <c r="AD50" s="369"/>
      <c r="AE50" s="324">
        <f t="shared" si="9"/>
        <v>159</v>
      </c>
      <c r="AF50" s="325">
        <f t="shared" si="10"/>
        <v>20</v>
      </c>
      <c r="AG50" s="326">
        <f t="shared" si="11"/>
        <v>159</v>
      </c>
      <c r="AH50" s="19"/>
      <c r="AI50" s="14"/>
      <c r="AJ50" s="9"/>
      <c r="AK50" s="10"/>
      <c r="AL50" s="11"/>
      <c r="AM50" s="12"/>
      <c r="AN50" s="12"/>
      <c r="AO50" s="13"/>
      <c r="AP50" s="4"/>
      <c r="AT50" s="4"/>
      <c r="AU50" s="4"/>
      <c r="AV50" s="4"/>
      <c r="AX50" s="13"/>
      <c r="AY50" s="4"/>
    </row>
    <row r="51" spans="1:51" ht="15.75" x14ac:dyDescent="0.25">
      <c r="A51" s="359" t="s">
        <v>116</v>
      </c>
      <c r="B51" s="184" t="s">
        <v>463</v>
      </c>
      <c r="C51" s="333"/>
      <c r="D51" s="184" t="s">
        <v>457</v>
      </c>
      <c r="E51" s="185"/>
      <c r="F51" s="185"/>
      <c r="G51" s="316"/>
      <c r="H51" s="185"/>
      <c r="I51" s="267"/>
      <c r="J51" s="184"/>
      <c r="K51" s="316"/>
      <c r="L51" s="366"/>
      <c r="M51" s="267"/>
      <c r="N51" s="184"/>
      <c r="O51" s="316"/>
      <c r="P51" s="366"/>
      <c r="Q51" s="267"/>
      <c r="R51" s="184"/>
      <c r="S51" s="316"/>
      <c r="T51" s="367"/>
      <c r="U51" s="267">
        <v>77</v>
      </c>
      <c r="V51" s="184">
        <v>77</v>
      </c>
      <c r="W51" s="316">
        <f>SUM(U51:V51)</f>
        <v>154</v>
      </c>
      <c r="X51" s="367">
        <v>19</v>
      </c>
      <c r="Y51" s="267"/>
      <c r="Z51" s="184"/>
      <c r="AA51" s="316"/>
      <c r="AB51" s="367"/>
      <c r="AC51" s="368"/>
      <c r="AD51" s="369"/>
      <c r="AE51" s="324">
        <f t="shared" si="9"/>
        <v>154</v>
      </c>
      <c r="AF51" s="325">
        <f t="shared" si="10"/>
        <v>19</v>
      </c>
      <c r="AG51" s="326">
        <f t="shared" si="11"/>
        <v>154</v>
      </c>
      <c r="AH51" s="19"/>
      <c r="AI51" s="14"/>
      <c r="AJ51" s="9"/>
      <c r="AK51" s="10"/>
      <c r="AL51" s="11"/>
      <c r="AM51" s="12"/>
      <c r="AN51" s="12"/>
      <c r="AO51" s="13"/>
      <c r="AP51" s="4"/>
      <c r="AT51" s="4"/>
      <c r="AU51" s="4"/>
      <c r="AV51" s="4"/>
      <c r="AX51" s="13"/>
      <c r="AY51" s="4"/>
    </row>
    <row r="52" spans="1:51" ht="15.75" hidden="1" x14ac:dyDescent="0.25">
      <c r="A52" s="359" t="s">
        <v>113</v>
      </c>
      <c r="B52" s="333"/>
      <c r="C52" s="333"/>
      <c r="D52" s="333"/>
      <c r="E52" s="184"/>
      <c r="F52" s="184"/>
      <c r="G52" s="316"/>
      <c r="H52" s="367"/>
      <c r="I52" s="267"/>
      <c r="J52" s="184"/>
      <c r="K52" s="316"/>
      <c r="L52" s="366"/>
      <c r="M52" s="267"/>
      <c r="N52" s="184"/>
      <c r="O52" s="316"/>
      <c r="P52" s="366"/>
      <c r="Q52" s="184"/>
      <c r="R52" s="184"/>
      <c r="S52" s="316"/>
      <c r="T52" s="367"/>
      <c r="U52" s="184"/>
      <c r="V52" s="184"/>
      <c r="W52" s="316"/>
      <c r="X52" s="367"/>
      <c r="Y52" s="184"/>
      <c r="Z52" s="184"/>
      <c r="AA52" s="316"/>
      <c r="AB52" s="367"/>
      <c r="AC52" s="368"/>
      <c r="AD52" s="369"/>
      <c r="AE52" s="324">
        <f t="shared" ref="AE52:AE58" si="12">SUM(G52+K52+O52+S52+W52)-AC52</f>
        <v>0</v>
      </c>
      <c r="AF52" s="325">
        <f t="shared" ref="AF52:AF66" si="13">SUM(H52+L52+P52+T52+X52)-AD52</f>
        <v>0</v>
      </c>
      <c r="AG52" s="326" t="e">
        <f t="shared" ref="AG52:AG66" si="14">AVERAGE(G52,K52,O52,S52,W52)</f>
        <v>#DIV/0!</v>
      </c>
      <c r="AH52" s="19"/>
      <c r="AI52" s="14"/>
      <c r="AJ52" s="9"/>
      <c r="AK52" s="10"/>
      <c r="AL52" s="11"/>
      <c r="AM52" s="12"/>
      <c r="AN52" s="12"/>
      <c r="AO52" s="13"/>
      <c r="AP52" s="4"/>
      <c r="AT52" s="4"/>
      <c r="AU52" s="4"/>
      <c r="AV52" s="4"/>
      <c r="AX52" s="13"/>
      <c r="AY52" s="4"/>
    </row>
    <row r="53" spans="1:51" ht="15.75" hidden="1" x14ac:dyDescent="0.25">
      <c r="A53" s="359" t="s">
        <v>114</v>
      </c>
      <c r="B53" s="333"/>
      <c r="C53" s="333"/>
      <c r="D53" s="333"/>
      <c r="E53" s="184"/>
      <c r="F53" s="184"/>
      <c r="G53" s="316"/>
      <c r="H53" s="367"/>
      <c r="I53" s="267"/>
      <c r="J53" s="184"/>
      <c r="K53" s="316"/>
      <c r="L53" s="366"/>
      <c r="M53" s="267"/>
      <c r="N53" s="184"/>
      <c r="O53" s="316"/>
      <c r="P53" s="366"/>
      <c r="Q53" s="370"/>
      <c r="R53" s="184"/>
      <c r="S53" s="316"/>
      <c r="T53" s="367"/>
      <c r="U53" s="370"/>
      <c r="V53" s="184"/>
      <c r="W53" s="316"/>
      <c r="X53" s="367"/>
      <c r="Y53" s="370"/>
      <c r="Z53" s="184"/>
      <c r="AA53" s="316"/>
      <c r="AB53" s="367"/>
      <c r="AC53" s="368"/>
      <c r="AD53" s="369"/>
      <c r="AE53" s="324">
        <f t="shared" si="12"/>
        <v>0</v>
      </c>
      <c r="AF53" s="325">
        <f t="shared" si="13"/>
        <v>0</v>
      </c>
      <c r="AG53" s="326" t="e">
        <f t="shared" si="14"/>
        <v>#DIV/0!</v>
      </c>
      <c r="AH53" s="19"/>
      <c r="AI53" s="14"/>
      <c r="AJ53" s="9"/>
      <c r="AK53" s="10"/>
      <c r="AL53" s="11"/>
      <c r="AM53" s="12"/>
      <c r="AN53" s="12"/>
      <c r="AO53" s="13"/>
      <c r="AP53" s="4"/>
      <c r="AT53" s="4"/>
      <c r="AU53" s="4"/>
      <c r="AV53" s="4"/>
      <c r="AX53" s="13"/>
      <c r="AY53" s="4"/>
    </row>
    <row r="54" spans="1:51" ht="15.75" hidden="1" x14ac:dyDescent="0.25">
      <c r="A54" s="359" t="s">
        <v>115</v>
      </c>
      <c r="B54" s="333"/>
      <c r="C54" s="333"/>
      <c r="D54" s="333"/>
      <c r="E54" s="184"/>
      <c r="F54" s="184"/>
      <c r="G54" s="316"/>
      <c r="H54" s="367"/>
      <c r="I54" s="267"/>
      <c r="J54" s="184"/>
      <c r="K54" s="316"/>
      <c r="L54" s="366"/>
      <c r="M54" s="267"/>
      <c r="N54" s="184"/>
      <c r="O54" s="316"/>
      <c r="P54" s="366"/>
      <c r="Q54" s="370"/>
      <c r="R54" s="184"/>
      <c r="S54" s="316"/>
      <c r="T54" s="367"/>
      <c r="U54" s="370"/>
      <c r="V54" s="184"/>
      <c r="W54" s="316"/>
      <c r="X54" s="367"/>
      <c r="Y54" s="370"/>
      <c r="Z54" s="184"/>
      <c r="AA54" s="316"/>
      <c r="AB54" s="367"/>
      <c r="AC54" s="368"/>
      <c r="AD54" s="369"/>
      <c r="AE54" s="324">
        <f t="shared" si="12"/>
        <v>0</v>
      </c>
      <c r="AF54" s="325">
        <f t="shared" si="13"/>
        <v>0</v>
      </c>
      <c r="AG54" s="326" t="e">
        <f t="shared" si="14"/>
        <v>#DIV/0!</v>
      </c>
      <c r="AH54" s="19"/>
      <c r="AI54" s="14"/>
      <c r="AJ54" s="9"/>
      <c r="AK54" s="10"/>
      <c r="AL54" s="11"/>
      <c r="AM54" s="12"/>
      <c r="AN54" s="12"/>
      <c r="AO54" s="13"/>
      <c r="AP54" s="4"/>
      <c r="AT54" s="4"/>
      <c r="AU54" s="4"/>
      <c r="AV54" s="4"/>
      <c r="AX54" s="13"/>
      <c r="AY54" s="4"/>
    </row>
    <row r="55" spans="1:51" ht="15.75" hidden="1" x14ac:dyDescent="0.25">
      <c r="A55" s="359" t="s">
        <v>116</v>
      </c>
      <c r="B55" s="333"/>
      <c r="C55" s="333"/>
      <c r="D55" s="333"/>
      <c r="E55" s="184"/>
      <c r="F55" s="184"/>
      <c r="G55" s="316"/>
      <c r="H55" s="367"/>
      <c r="I55" s="267"/>
      <c r="J55" s="184"/>
      <c r="K55" s="316"/>
      <c r="L55" s="366"/>
      <c r="M55" s="267"/>
      <c r="N55" s="184"/>
      <c r="O55" s="316"/>
      <c r="P55" s="366"/>
      <c r="Q55" s="370"/>
      <c r="R55" s="184"/>
      <c r="S55" s="316"/>
      <c r="T55" s="367"/>
      <c r="U55" s="370"/>
      <c r="V55" s="184"/>
      <c r="W55" s="316"/>
      <c r="X55" s="367"/>
      <c r="Y55" s="370"/>
      <c r="Z55" s="184"/>
      <c r="AA55" s="316"/>
      <c r="AB55" s="367"/>
      <c r="AC55" s="368"/>
      <c r="AD55" s="369"/>
      <c r="AE55" s="324">
        <f t="shared" si="12"/>
        <v>0</v>
      </c>
      <c r="AF55" s="325">
        <f t="shared" si="13"/>
        <v>0</v>
      </c>
      <c r="AG55" s="326" t="e">
        <f t="shared" si="14"/>
        <v>#DIV/0!</v>
      </c>
      <c r="AH55" s="19"/>
      <c r="AI55" s="14"/>
      <c r="AJ55" s="9"/>
      <c r="AK55" s="10"/>
      <c r="AL55" s="11"/>
      <c r="AM55" s="12"/>
      <c r="AN55" s="12"/>
      <c r="AO55" s="13"/>
      <c r="AP55" s="4"/>
      <c r="AT55" s="4"/>
      <c r="AU55" s="4"/>
      <c r="AV55" s="4"/>
      <c r="AX55" s="13"/>
      <c r="AY55" s="4"/>
    </row>
    <row r="56" spans="1:51" ht="15.75" hidden="1" x14ac:dyDescent="0.25">
      <c r="A56" s="359" t="s">
        <v>88</v>
      </c>
      <c r="B56" s="333"/>
      <c r="C56" s="333"/>
      <c r="D56" s="333"/>
      <c r="E56" s="184"/>
      <c r="F56" s="184"/>
      <c r="G56" s="316"/>
      <c r="H56" s="367"/>
      <c r="I56" s="267"/>
      <c r="J56" s="184"/>
      <c r="K56" s="316"/>
      <c r="L56" s="366"/>
      <c r="M56" s="267"/>
      <c r="N56" s="184"/>
      <c r="O56" s="316"/>
      <c r="P56" s="366"/>
      <c r="Q56" s="370"/>
      <c r="R56" s="184"/>
      <c r="S56" s="316"/>
      <c r="T56" s="367"/>
      <c r="U56" s="370"/>
      <c r="V56" s="184"/>
      <c r="W56" s="316"/>
      <c r="X56" s="367"/>
      <c r="Y56" s="370"/>
      <c r="Z56" s="184"/>
      <c r="AA56" s="316"/>
      <c r="AB56" s="367"/>
      <c r="AC56" s="368"/>
      <c r="AD56" s="369"/>
      <c r="AE56" s="324">
        <f t="shared" si="12"/>
        <v>0</v>
      </c>
      <c r="AF56" s="325">
        <f t="shared" si="13"/>
        <v>0</v>
      </c>
      <c r="AG56" s="326" t="e">
        <f t="shared" si="14"/>
        <v>#DIV/0!</v>
      </c>
      <c r="AH56" s="19"/>
      <c r="AI56" s="14"/>
      <c r="AJ56" s="9"/>
      <c r="AK56" s="10"/>
      <c r="AL56" s="11"/>
      <c r="AM56" s="12"/>
      <c r="AN56" s="12"/>
      <c r="AO56" s="13"/>
      <c r="AP56" s="4"/>
      <c r="AT56" s="4"/>
      <c r="AU56" s="4"/>
      <c r="AV56" s="4"/>
      <c r="AX56" s="13"/>
      <c r="AY56" s="4"/>
    </row>
    <row r="57" spans="1:51" ht="15.75" hidden="1" x14ac:dyDescent="0.25">
      <c r="A57" s="359" t="s">
        <v>89</v>
      </c>
      <c r="B57" s="333"/>
      <c r="C57" s="333"/>
      <c r="D57" s="333"/>
      <c r="E57" s="184"/>
      <c r="F57" s="184"/>
      <c r="G57" s="316"/>
      <c r="H57" s="367"/>
      <c r="I57" s="267"/>
      <c r="J57" s="184"/>
      <c r="K57" s="316"/>
      <c r="L57" s="366"/>
      <c r="M57" s="267"/>
      <c r="N57" s="184"/>
      <c r="O57" s="316"/>
      <c r="P57" s="366"/>
      <c r="Q57" s="267"/>
      <c r="R57" s="184"/>
      <c r="S57" s="316"/>
      <c r="T57" s="367"/>
      <c r="U57" s="267"/>
      <c r="V57" s="184"/>
      <c r="W57" s="316"/>
      <c r="X57" s="367"/>
      <c r="Y57" s="267"/>
      <c r="Z57" s="184"/>
      <c r="AA57" s="316"/>
      <c r="AB57" s="367"/>
      <c r="AC57" s="368"/>
      <c r="AD57" s="369"/>
      <c r="AE57" s="324">
        <f t="shared" si="12"/>
        <v>0</v>
      </c>
      <c r="AF57" s="325">
        <f t="shared" si="13"/>
        <v>0</v>
      </c>
      <c r="AG57" s="326" t="e">
        <f t="shared" si="14"/>
        <v>#DIV/0!</v>
      </c>
      <c r="AH57" s="19"/>
      <c r="AI57" s="14"/>
      <c r="AJ57" s="9"/>
      <c r="AK57" s="10"/>
      <c r="AL57" s="11"/>
      <c r="AM57" s="12"/>
      <c r="AN57" s="12"/>
      <c r="AO57" s="13"/>
      <c r="AP57" s="4"/>
      <c r="AT57" s="4"/>
      <c r="AU57" s="4"/>
      <c r="AV57" s="4"/>
      <c r="AX57" s="13"/>
      <c r="AY57" s="4"/>
    </row>
    <row r="58" spans="1:51" ht="15.75" hidden="1" x14ac:dyDescent="0.25">
      <c r="A58" s="359" t="s">
        <v>90</v>
      </c>
      <c r="B58" s="333"/>
      <c r="C58" s="333"/>
      <c r="D58" s="333"/>
      <c r="E58" s="184"/>
      <c r="F58" s="184"/>
      <c r="G58" s="316"/>
      <c r="H58" s="367"/>
      <c r="I58" s="267"/>
      <c r="J58" s="184"/>
      <c r="K58" s="316"/>
      <c r="L58" s="366"/>
      <c r="M58" s="267"/>
      <c r="N58" s="184"/>
      <c r="O58" s="316"/>
      <c r="P58" s="366"/>
      <c r="Q58" s="267"/>
      <c r="R58" s="184"/>
      <c r="S58" s="316"/>
      <c r="T58" s="367"/>
      <c r="U58" s="267"/>
      <c r="V58" s="184"/>
      <c r="W58" s="316"/>
      <c r="X58" s="367"/>
      <c r="Y58" s="267"/>
      <c r="Z58" s="184"/>
      <c r="AA58" s="316"/>
      <c r="AB58" s="367"/>
      <c r="AC58" s="368"/>
      <c r="AD58" s="369"/>
      <c r="AE58" s="324">
        <f t="shared" si="12"/>
        <v>0</v>
      </c>
      <c r="AF58" s="325">
        <f t="shared" si="13"/>
        <v>0</v>
      </c>
      <c r="AG58" s="326" t="e">
        <f t="shared" si="14"/>
        <v>#DIV/0!</v>
      </c>
      <c r="AH58" s="19"/>
      <c r="AI58" s="14"/>
      <c r="AJ58" s="9"/>
      <c r="AK58" s="10"/>
      <c r="AL58" s="11"/>
      <c r="AM58" s="12"/>
      <c r="AN58" s="12"/>
      <c r="AO58" s="13"/>
      <c r="AP58" s="4"/>
      <c r="AT58" s="4"/>
      <c r="AU58" s="4"/>
      <c r="AV58" s="4"/>
      <c r="AX58" s="13"/>
      <c r="AY58" s="4"/>
    </row>
    <row r="59" spans="1:51" ht="15.75" hidden="1" x14ac:dyDescent="0.25">
      <c r="A59" s="359" t="s">
        <v>91</v>
      </c>
      <c r="B59" s="333"/>
      <c r="C59" s="333"/>
      <c r="D59" s="333"/>
      <c r="E59" s="184"/>
      <c r="F59" s="184"/>
      <c r="G59" s="316"/>
      <c r="H59" s="367"/>
      <c r="I59" s="267"/>
      <c r="J59" s="184"/>
      <c r="K59" s="316"/>
      <c r="L59" s="366"/>
      <c r="M59" s="267"/>
      <c r="N59" s="184"/>
      <c r="O59" s="316"/>
      <c r="P59" s="366"/>
      <c r="Q59" s="267"/>
      <c r="R59" s="184"/>
      <c r="S59" s="316"/>
      <c r="T59" s="334"/>
      <c r="U59" s="267"/>
      <c r="V59" s="184"/>
      <c r="W59" s="316"/>
      <c r="X59" s="334"/>
      <c r="Y59" s="267"/>
      <c r="Z59" s="184"/>
      <c r="AA59" s="316"/>
      <c r="AB59" s="334"/>
      <c r="AC59" s="368"/>
      <c r="AD59" s="369"/>
      <c r="AE59" s="324">
        <f t="shared" ref="AE59:AE82" si="15">SUM(G59+K59+O59+S59+W59)-AC59</f>
        <v>0</v>
      </c>
      <c r="AF59" s="325">
        <f t="shared" si="13"/>
        <v>0</v>
      </c>
      <c r="AG59" s="326" t="e">
        <f t="shared" si="14"/>
        <v>#DIV/0!</v>
      </c>
      <c r="AH59" s="19"/>
      <c r="AI59" s="8"/>
      <c r="AJ59" s="9"/>
      <c r="AK59" s="10"/>
      <c r="AL59" s="11"/>
      <c r="AM59" s="12"/>
      <c r="AN59" s="12"/>
      <c r="AO59" s="13"/>
      <c r="AP59" s="4"/>
      <c r="AT59" s="4"/>
      <c r="AU59" s="4"/>
      <c r="AV59" s="4"/>
      <c r="AX59" s="13"/>
      <c r="AY59" s="4"/>
    </row>
    <row r="60" spans="1:51" ht="15.75" hidden="1" x14ac:dyDescent="0.25">
      <c r="A60" s="359" t="s">
        <v>92</v>
      </c>
      <c r="B60" s="371"/>
      <c r="C60" s="371"/>
      <c r="D60" s="371"/>
      <c r="E60" s="370"/>
      <c r="F60" s="184"/>
      <c r="G60" s="316"/>
      <c r="H60" s="367"/>
      <c r="I60" s="267"/>
      <c r="J60" s="184"/>
      <c r="K60" s="316"/>
      <c r="L60" s="366"/>
      <c r="M60" s="267"/>
      <c r="N60" s="184"/>
      <c r="O60" s="316"/>
      <c r="P60" s="366"/>
      <c r="Q60" s="267"/>
      <c r="R60" s="184"/>
      <c r="S60" s="316"/>
      <c r="T60" s="334"/>
      <c r="U60" s="267"/>
      <c r="V60" s="184"/>
      <c r="W60" s="316"/>
      <c r="X60" s="334"/>
      <c r="Y60" s="267"/>
      <c r="Z60" s="184"/>
      <c r="AA60" s="316"/>
      <c r="AB60" s="334"/>
      <c r="AC60" s="368"/>
      <c r="AD60" s="369"/>
      <c r="AE60" s="324">
        <f t="shared" si="15"/>
        <v>0</v>
      </c>
      <c r="AF60" s="325">
        <f t="shared" si="13"/>
        <v>0</v>
      </c>
      <c r="AG60" s="326" t="e">
        <f t="shared" si="14"/>
        <v>#DIV/0!</v>
      </c>
      <c r="AH60" s="19"/>
      <c r="AI60" s="8"/>
      <c r="AJ60" s="9"/>
      <c r="AK60" s="10"/>
      <c r="AL60" s="11"/>
      <c r="AM60" s="12"/>
      <c r="AN60" s="12"/>
      <c r="AO60" s="13"/>
      <c r="AP60" s="4"/>
      <c r="AT60" s="4"/>
      <c r="AU60" s="4"/>
      <c r="AV60" s="4"/>
      <c r="AX60" s="13"/>
      <c r="AY60" s="4"/>
    </row>
    <row r="61" spans="1:51" ht="15.75" hidden="1" x14ac:dyDescent="0.25">
      <c r="A61" s="359" t="s">
        <v>93</v>
      </c>
      <c r="B61" s="372"/>
      <c r="C61" s="372"/>
      <c r="D61" s="373"/>
      <c r="E61" s="370"/>
      <c r="F61" s="184"/>
      <c r="G61" s="316"/>
      <c r="H61" s="367"/>
      <c r="I61" s="267"/>
      <c r="J61" s="184"/>
      <c r="K61" s="316"/>
      <c r="L61" s="366"/>
      <c r="M61" s="267"/>
      <c r="N61" s="184"/>
      <c r="O61" s="316"/>
      <c r="P61" s="366"/>
      <c r="Q61" s="267"/>
      <c r="R61" s="184"/>
      <c r="S61" s="316"/>
      <c r="T61" s="367"/>
      <c r="U61" s="267"/>
      <c r="V61" s="184"/>
      <c r="W61" s="316"/>
      <c r="X61" s="367"/>
      <c r="Y61" s="267"/>
      <c r="Z61" s="184"/>
      <c r="AA61" s="316"/>
      <c r="AB61" s="367"/>
      <c r="AC61" s="368"/>
      <c r="AD61" s="369"/>
      <c r="AE61" s="324">
        <f t="shared" si="15"/>
        <v>0</v>
      </c>
      <c r="AF61" s="325">
        <f t="shared" si="13"/>
        <v>0</v>
      </c>
      <c r="AG61" s="326" t="e">
        <f t="shared" si="14"/>
        <v>#DIV/0!</v>
      </c>
      <c r="AH61" s="19"/>
      <c r="AI61" s="14"/>
      <c r="AJ61" s="9"/>
      <c r="AK61" s="10"/>
      <c r="AL61" s="11"/>
      <c r="AM61" s="12"/>
      <c r="AN61" s="12"/>
      <c r="AO61" s="13"/>
      <c r="AP61" s="4"/>
      <c r="AT61" s="4"/>
      <c r="AU61" s="4"/>
      <c r="AV61" s="4"/>
      <c r="AX61" s="13"/>
      <c r="AY61" s="4"/>
    </row>
    <row r="62" spans="1:51" ht="15.75" hidden="1" x14ac:dyDescent="0.25">
      <c r="A62" s="359"/>
      <c r="B62" s="372"/>
      <c r="C62" s="372"/>
      <c r="D62" s="373"/>
      <c r="E62" s="370"/>
      <c r="F62" s="184"/>
      <c r="G62" s="316"/>
      <c r="H62" s="367"/>
      <c r="I62" s="267"/>
      <c r="J62" s="184"/>
      <c r="K62" s="316"/>
      <c r="L62" s="366"/>
      <c r="M62" s="267"/>
      <c r="N62" s="184"/>
      <c r="O62" s="316"/>
      <c r="P62" s="366"/>
      <c r="Q62" s="267"/>
      <c r="R62" s="184"/>
      <c r="S62" s="316"/>
      <c r="T62" s="367"/>
      <c r="U62" s="267"/>
      <c r="V62" s="184"/>
      <c r="W62" s="316"/>
      <c r="X62" s="367"/>
      <c r="Y62" s="267"/>
      <c r="Z62" s="184"/>
      <c r="AA62" s="316"/>
      <c r="AB62" s="367"/>
      <c r="AC62" s="368"/>
      <c r="AD62" s="369"/>
      <c r="AE62" s="324">
        <f t="shared" si="15"/>
        <v>0</v>
      </c>
      <c r="AF62" s="325">
        <f t="shared" si="13"/>
        <v>0</v>
      </c>
      <c r="AG62" s="326" t="e">
        <f t="shared" si="14"/>
        <v>#DIV/0!</v>
      </c>
      <c r="AH62" s="19"/>
      <c r="AI62" s="14"/>
      <c r="AJ62" s="9"/>
      <c r="AK62" s="10"/>
      <c r="AL62" s="11"/>
      <c r="AM62" s="12"/>
      <c r="AN62" s="12"/>
      <c r="AO62" s="13"/>
      <c r="AP62" s="4"/>
      <c r="AT62" s="4"/>
      <c r="AU62" s="4"/>
      <c r="AV62" s="4"/>
      <c r="AX62" s="13"/>
      <c r="AY62" s="4"/>
    </row>
    <row r="63" spans="1:51" ht="15.75" hidden="1" x14ac:dyDescent="0.25">
      <c r="A63" s="359"/>
      <c r="B63" s="372"/>
      <c r="C63" s="372"/>
      <c r="D63" s="373"/>
      <c r="E63" s="370"/>
      <c r="F63" s="184"/>
      <c r="G63" s="316"/>
      <c r="H63" s="367"/>
      <c r="I63" s="267"/>
      <c r="J63" s="184"/>
      <c r="K63" s="316"/>
      <c r="L63" s="366"/>
      <c r="M63" s="267"/>
      <c r="N63" s="184"/>
      <c r="O63" s="316"/>
      <c r="P63" s="366"/>
      <c r="Q63" s="267"/>
      <c r="R63" s="184"/>
      <c r="S63" s="316"/>
      <c r="T63" s="367"/>
      <c r="U63" s="267"/>
      <c r="V63" s="184"/>
      <c r="W63" s="316"/>
      <c r="X63" s="367"/>
      <c r="Y63" s="267"/>
      <c r="Z63" s="184"/>
      <c r="AA63" s="316"/>
      <c r="AB63" s="367"/>
      <c r="AC63" s="368"/>
      <c r="AD63" s="369"/>
      <c r="AE63" s="324">
        <f t="shared" si="15"/>
        <v>0</v>
      </c>
      <c r="AF63" s="325">
        <f t="shared" si="13"/>
        <v>0</v>
      </c>
      <c r="AG63" s="326" t="e">
        <f t="shared" si="14"/>
        <v>#DIV/0!</v>
      </c>
      <c r="AH63" s="19"/>
      <c r="AI63" s="14"/>
      <c r="AJ63" s="9"/>
      <c r="AK63" s="10"/>
      <c r="AL63" s="11"/>
      <c r="AM63" s="12"/>
      <c r="AN63" s="12"/>
      <c r="AO63" s="13"/>
      <c r="AP63" s="4"/>
      <c r="AT63" s="4"/>
      <c r="AU63" s="4"/>
      <c r="AV63" s="4"/>
      <c r="AX63" s="13"/>
      <c r="AY63" s="4"/>
    </row>
    <row r="64" spans="1:51" ht="15.75" hidden="1" x14ac:dyDescent="0.25">
      <c r="A64" s="359" t="s">
        <v>94</v>
      </c>
      <c r="B64" s="372"/>
      <c r="C64" s="372"/>
      <c r="D64" s="373"/>
      <c r="E64" s="370"/>
      <c r="F64" s="184"/>
      <c r="G64" s="316"/>
      <c r="H64" s="367"/>
      <c r="I64" s="267"/>
      <c r="J64" s="184"/>
      <c r="K64" s="316"/>
      <c r="L64" s="366"/>
      <c r="M64" s="267"/>
      <c r="N64" s="184"/>
      <c r="O64" s="316"/>
      <c r="P64" s="366"/>
      <c r="Q64" s="267"/>
      <c r="R64" s="184"/>
      <c r="S64" s="316"/>
      <c r="T64" s="334"/>
      <c r="U64" s="267"/>
      <c r="V64" s="184"/>
      <c r="W64" s="316"/>
      <c r="X64" s="334"/>
      <c r="Y64" s="267"/>
      <c r="Z64" s="184"/>
      <c r="AA64" s="316"/>
      <c r="AB64" s="334"/>
      <c r="AC64" s="368"/>
      <c r="AD64" s="369"/>
      <c r="AE64" s="324">
        <f t="shared" si="15"/>
        <v>0</v>
      </c>
      <c r="AF64" s="325">
        <f t="shared" si="13"/>
        <v>0</v>
      </c>
      <c r="AG64" s="326" t="e">
        <f t="shared" si="14"/>
        <v>#DIV/0!</v>
      </c>
      <c r="AI64" s="8"/>
      <c r="AJ64" s="16"/>
      <c r="AK64" s="15"/>
      <c r="AL64" s="16"/>
      <c r="AN64" s="4"/>
      <c r="AO64" s="4"/>
      <c r="AP64" s="4"/>
      <c r="AT64" s="4"/>
      <c r="AU64" s="4"/>
      <c r="AV64" s="4"/>
      <c r="AX64" s="13"/>
      <c r="AY64" s="4"/>
    </row>
    <row r="65" spans="1:51" ht="15.75" hidden="1" x14ac:dyDescent="0.25">
      <c r="A65" s="359" t="s">
        <v>95</v>
      </c>
      <c r="B65" s="372"/>
      <c r="C65" s="372"/>
      <c r="D65" s="373"/>
      <c r="E65" s="370"/>
      <c r="F65" s="184"/>
      <c r="G65" s="316"/>
      <c r="H65" s="367"/>
      <c r="I65" s="267"/>
      <c r="J65" s="184"/>
      <c r="K65" s="316"/>
      <c r="L65" s="366"/>
      <c r="M65" s="267"/>
      <c r="N65" s="184"/>
      <c r="O65" s="316"/>
      <c r="P65" s="366"/>
      <c r="Q65" s="267"/>
      <c r="R65" s="184"/>
      <c r="S65" s="316"/>
      <c r="T65" s="367"/>
      <c r="U65" s="267"/>
      <c r="V65" s="184"/>
      <c r="W65" s="316"/>
      <c r="X65" s="367"/>
      <c r="Y65" s="267"/>
      <c r="Z65" s="184"/>
      <c r="AA65" s="316"/>
      <c r="AB65" s="367"/>
      <c r="AC65" s="368"/>
      <c r="AD65" s="369"/>
      <c r="AE65" s="324">
        <f t="shared" si="15"/>
        <v>0</v>
      </c>
      <c r="AF65" s="325">
        <f t="shared" si="13"/>
        <v>0</v>
      </c>
      <c r="AG65" s="326" t="e">
        <f t="shared" si="14"/>
        <v>#DIV/0!</v>
      </c>
      <c r="AI65" s="8"/>
      <c r="AJ65" s="16"/>
      <c r="AK65" s="15"/>
      <c r="AL65" s="16"/>
      <c r="AN65" s="4"/>
      <c r="AO65" s="4"/>
      <c r="AP65" s="4"/>
      <c r="AT65" s="4"/>
      <c r="AU65" s="4"/>
      <c r="AV65" s="4"/>
      <c r="AX65" s="13"/>
      <c r="AY65" s="4"/>
    </row>
    <row r="66" spans="1:51" ht="15.75" hidden="1" x14ac:dyDescent="0.25">
      <c r="A66" s="359" t="s">
        <v>96</v>
      </c>
      <c r="B66" s="372"/>
      <c r="C66" s="372"/>
      <c r="D66" s="373"/>
      <c r="E66" s="370"/>
      <c r="F66" s="184"/>
      <c r="G66" s="316"/>
      <c r="H66" s="367"/>
      <c r="I66" s="267"/>
      <c r="J66" s="184"/>
      <c r="K66" s="316"/>
      <c r="L66" s="366"/>
      <c r="M66" s="267"/>
      <c r="N66" s="184"/>
      <c r="O66" s="316"/>
      <c r="P66" s="366"/>
      <c r="Q66" s="267"/>
      <c r="R66" s="184"/>
      <c r="S66" s="316"/>
      <c r="T66" s="367"/>
      <c r="U66" s="267"/>
      <c r="V66" s="184"/>
      <c r="W66" s="316"/>
      <c r="X66" s="367"/>
      <c r="Y66" s="267"/>
      <c r="Z66" s="184"/>
      <c r="AA66" s="316"/>
      <c r="AB66" s="367"/>
      <c r="AC66" s="368"/>
      <c r="AD66" s="369"/>
      <c r="AE66" s="324">
        <f t="shared" si="15"/>
        <v>0</v>
      </c>
      <c r="AF66" s="325">
        <f t="shared" si="13"/>
        <v>0</v>
      </c>
      <c r="AG66" s="326" t="e">
        <f t="shared" si="14"/>
        <v>#DIV/0!</v>
      </c>
      <c r="AI66" s="14"/>
      <c r="AJ66" s="9"/>
      <c r="AK66" s="10"/>
      <c r="AL66" s="11"/>
      <c r="AM66" s="12"/>
      <c r="AN66" s="12"/>
      <c r="AO66" s="13"/>
      <c r="AP66" s="4"/>
      <c r="AQ66" s="23"/>
      <c r="AR66" s="24"/>
      <c r="AS66" s="9"/>
      <c r="AT66" s="17"/>
      <c r="AU66" s="9"/>
      <c r="AV66" s="12"/>
      <c r="AW66" s="12"/>
      <c r="AX66" s="13"/>
      <c r="AY66" s="4"/>
    </row>
    <row r="67" spans="1:51" ht="15.75" hidden="1" x14ac:dyDescent="0.25">
      <c r="A67" s="359" t="s">
        <v>14</v>
      </c>
      <c r="B67" s="372"/>
      <c r="C67" s="372"/>
      <c r="D67" s="373"/>
      <c r="E67" s="370"/>
      <c r="F67" s="184"/>
      <c r="G67" s="316">
        <f t="shared" ref="G67:G72" si="16">SUM(E67:F67)</f>
        <v>0</v>
      </c>
      <c r="H67" s="367"/>
      <c r="I67" s="267"/>
      <c r="J67" s="184"/>
      <c r="K67" s="316">
        <f>SUM(I67:J67)</f>
        <v>0</v>
      </c>
      <c r="L67" s="366"/>
      <c r="M67" s="267"/>
      <c r="N67" s="184"/>
      <c r="O67" s="316">
        <f>SUM(M67:N67)</f>
        <v>0</v>
      </c>
      <c r="P67" s="366"/>
      <c r="Q67" s="267"/>
      <c r="R67" s="184"/>
      <c r="S67" s="316"/>
      <c r="T67" s="367"/>
      <c r="U67" s="267"/>
      <c r="V67" s="184"/>
      <c r="W67" s="316"/>
      <c r="X67" s="367"/>
      <c r="Y67" s="267"/>
      <c r="Z67" s="184"/>
      <c r="AA67" s="316"/>
      <c r="AB67" s="367"/>
      <c r="AC67" s="368"/>
      <c r="AD67" s="369"/>
      <c r="AE67" s="324">
        <f t="shared" si="15"/>
        <v>0</v>
      </c>
      <c r="AF67" s="325">
        <f>SUM(H67+L67+P67+T67)-AD67</f>
        <v>0</v>
      </c>
      <c r="AG67" s="326">
        <f t="shared" ref="AG67:AG82" si="17">AVERAGE(G67,K67,O67,S67)</f>
        <v>0</v>
      </c>
      <c r="AI67" s="14"/>
      <c r="AJ67" s="9"/>
      <c r="AK67" s="10"/>
      <c r="AL67" s="11"/>
      <c r="AM67" s="12"/>
      <c r="AN67" s="12"/>
      <c r="AO67" s="13"/>
      <c r="AP67" s="4"/>
      <c r="AQ67" s="23"/>
      <c r="AR67" s="24"/>
      <c r="AS67" s="9"/>
      <c r="AT67" s="17"/>
      <c r="AU67" s="9"/>
      <c r="AV67" s="12"/>
      <c r="AW67" s="12"/>
      <c r="AX67" s="13"/>
      <c r="AY67" s="4"/>
    </row>
    <row r="68" spans="1:51" ht="15.75" hidden="1" x14ac:dyDescent="0.25">
      <c r="A68" s="359" t="s">
        <v>15</v>
      </c>
      <c r="B68" s="372"/>
      <c r="C68" s="372"/>
      <c r="D68" s="373"/>
      <c r="E68" s="370"/>
      <c r="F68" s="184"/>
      <c r="G68" s="316">
        <f t="shared" si="16"/>
        <v>0</v>
      </c>
      <c r="H68" s="334"/>
      <c r="I68" s="267"/>
      <c r="J68" s="184"/>
      <c r="K68" s="316">
        <f>SUM(I68:J68)</f>
        <v>0</v>
      </c>
      <c r="L68" s="366"/>
      <c r="M68" s="267"/>
      <c r="N68" s="184"/>
      <c r="O68" s="316">
        <f>SUM(M68:N68)</f>
        <v>0</v>
      </c>
      <c r="P68" s="366"/>
      <c r="Q68" s="267"/>
      <c r="R68" s="184"/>
      <c r="S68" s="316">
        <f t="shared" ref="S68:S76" si="18">SUM(Q68:R68)</f>
        <v>0</v>
      </c>
      <c r="T68" s="334"/>
      <c r="U68" s="267"/>
      <c r="V68" s="184"/>
      <c r="W68" s="316">
        <f>SUM(U68:V68)</f>
        <v>0</v>
      </c>
      <c r="X68" s="334"/>
      <c r="Y68" s="267"/>
      <c r="Z68" s="184"/>
      <c r="AA68" s="316">
        <f>SUM(Y68:Z68)</f>
        <v>0</v>
      </c>
      <c r="AB68" s="334"/>
      <c r="AC68" s="368"/>
      <c r="AD68" s="369"/>
      <c r="AE68" s="324">
        <f t="shared" si="15"/>
        <v>0</v>
      </c>
      <c r="AF68" s="325">
        <f t="shared" ref="AF68:AF82" si="19">SUM(H68+L68+P68+T68)-AD68</f>
        <v>0</v>
      </c>
      <c r="AG68" s="326">
        <f t="shared" si="17"/>
        <v>0</v>
      </c>
      <c r="AI68" s="14"/>
      <c r="AJ68" s="9"/>
      <c r="AK68" s="10"/>
      <c r="AL68" s="11"/>
      <c r="AM68" s="12"/>
      <c r="AN68" s="12"/>
      <c r="AO68" s="13"/>
      <c r="AP68" s="4"/>
      <c r="AQ68" s="23"/>
      <c r="AR68" s="24"/>
      <c r="AS68" s="9"/>
      <c r="AT68" s="17"/>
      <c r="AU68" s="9"/>
      <c r="AV68" s="12"/>
      <c r="AW68" s="12"/>
      <c r="AX68" s="13"/>
      <c r="AY68" s="4"/>
    </row>
    <row r="69" spans="1:51" ht="15.75" hidden="1" x14ac:dyDescent="0.25">
      <c r="A69" s="359" t="s">
        <v>16</v>
      </c>
      <c r="B69" s="372"/>
      <c r="C69" s="372"/>
      <c r="D69" s="373"/>
      <c r="E69" s="370"/>
      <c r="F69" s="184"/>
      <c r="G69" s="316">
        <f t="shared" si="16"/>
        <v>0</v>
      </c>
      <c r="H69" s="367"/>
      <c r="I69" s="267"/>
      <c r="J69" s="184"/>
      <c r="K69" s="316"/>
      <c r="L69" s="366"/>
      <c r="M69" s="267"/>
      <c r="N69" s="184"/>
      <c r="O69" s="316"/>
      <c r="P69" s="366"/>
      <c r="Q69" s="267"/>
      <c r="R69" s="184"/>
      <c r="S69" s="316">
        <f t="shared" si="18"/>
        <v>0</v>
      </c>
      <c r="T69" s="367"/>
      <c r="U69" s="267"/>
      <c r="V69" s="184"/>
      <c r="W69" s="316">
        <f>SUM(U69:V69)</f>
        <v>0</v>
      </c>
      <c r="X69" s="367"/>
      <c r="Y69" s="267"/>
      <c r="Z69" s="184"/>
      <c r="AA69" s="316">
        <f>SUM(Y69:Z69)</f>
        <v>0</v>
      </c>
      <c r="AB69" s="367"/>
      <c r="AC69" s="368"/>
      <c r="AD69" s="369"/>
      <c r="AE69" s="324">
        <f t="shared" si="15"/>
        <v>0</v>
      </c>
      <c r="AF69" s="325">
        <f t="shared" si="19"/>
        <v>0</v>
      </c>
      <c r="AG69" s="326">
        <f t="shared" si="17"/>
        <v>0</v>
      </c>
      <c r="AI69" s="14"/>
      <c r="AJ69" s="9"/>
      <c r="AK69" s="10"/>
      <c r="AL69" s="11"/>
      <c r="AM69" s="12"/>
      <c r="AN69" s="12"/>
      <c r="AO69" s="13"/>
      <c r="AP69" s="4"/>
      <c r="AQ69" s="23"/>
      <c r="AR69" s="24"/>
      <c r="AS69" s="9"/>
      <c r="AT69" s="17"/>
      <c r="AU69" s="9"/>
      <c r="AV69" s="12"/>
      <c r="AW69" s="12"/>
      <c r="AX69" s="13"/>
      <c r="AY69" s="4"/>
    </row>
    <row r="70" spans="1:51" ht="15.75" hidden="1" x14ac:dyDescent="0.25">
      <c r="A70" s="359" t="s">
        <v>17</v>
      </c>
      <c r="B70" s="372"/>
      <c r="C70" s="372"/>
      <c r="D70" s="373"/>
      <c r="E70" s="370"/>
      <c r="F70" s="184"/>
      <c r="G70" s="316">
        <f t="shared" si="16"/>
        <v>0</v>
      </c>
      <c r="H70" s="367"/>
      <c r="I70" s="267"/>
      <c r="J70" s="184"/>
      <c r="K70" s="316"/>
      <c r="L70" s="366"/>
      <c r="M70" s="267"/>
      <c r="N70" s="184"/>
      <c r="O70" s="316">
        <f>SUM(M70:N70)</f>
        <v>0</v>
      </c>
      <c r="P70" s="366"/>
      <c r="Q70" s="184"/>
      <c r="R70" s="184"/>
      <c r="S70" s="316">
        <f t="shared" si="18"/>
        <v>0</v>
      </c>
      <c r="T70" s="367"/>
      <c r="U70" s="184"/>
      <c r="V70" s="184"/>
      <c r="W70" s="316">
        <f>SUM(U70:V70)</f>
        <v>0</v>
      </c>
      <c r="X70" s="367"/>
      <c r="Y70" s="184"/>
      <c r="Z70" s="184"/>
      <c r="AA70" s="316">
        <f>SUM(Y70:Z70)</f>
        <v>0</v>
      </c>
      <c r="AB70" s="367"/>
      <c r="AC70" s="368"/>
      <c r="AD70" s="369"/>
      <c r="AE70" s="324">
        <f t="shared" si="15"/>
        <v>0</v>
      </c>
      <c r="AF70" s="325">
        <f t="shared" si="19"/>
        <v>0</v>
      </c>
      <c r="AG70" s="326">
        <f t="shared" si="17"/>
        <v>0</v>
      </c>
      <c r="AI70" s="14"/>
      <c r="AJ70" s="9"/>
      <c r="AK70" s="10"/>
      <c r="AL70" s="11"/>
      <c r="AM70" s="12"/>
      <c r="AN70" s="12"/>
      <c r="AO70" s="13"/>
      <c r="AP70" s="4"/>
      <c r="AQ70" s="23"/>
      <c r="AR70" s="24"/>
      <c r="AS70" s="9"/>
      <c r="AT70" s="17"/>
      <c r="AU70" s="9"/>
      <c r="AV70" s="12"/>
      <c r="AW70" s="12"/>
      <c r="AX70" s="13"/>
      <c r="AY70" s="4"/>
    </row>
    <row r="71" spans="1:51" ht="15.75" hidden="1" x14ac:dyDescent="0.25">
      <c r="A71" s="359" t="s">
        <v>18</v>
      </c>
      <c r="B71" s="372"/>
      <c r="C71" s="372"/>
      <c r="D71" s="373"/>
      <c r="E71" s="370"/>
      <c r="F71" s="184"/>
      <c r="G71" s="316">
        <f t="shared" si="16"/>
        <v>0</v>
      </c>
      <c r="H71" s="367"/>
      <c r="I71" s="267"/>
      <c r="J71" s="184"/>
      <c r="K71" s="316"/>
      <c r="L71" s="366"/>
      <c r="M71" s="267"/>
      <c r="N71" s="184"/>
      <c r="O71" s="316">
        <f>SUM(M71:N71)</f>
        <v>0</v>
      </c>
      <c r="P71" s="366"/>
      <c r="Q71" s="267"/>
      <c r="R71" s="184"/>
      <c r="S71" s="316">
        <f t="shared" si="18"/>
        <v>0</v>
      </c>
      <c r="T71" s="367"/>
      <c r="U71" s="267"/>
      <c r="V71" s="184"/>
      <c r="W71" s="316">
        <f>SUM(U71:V71)</f>
        <v>0</v>
      </c>
      <c r="X71" s="367"/>
      <c r="Y71" s="267"/>
      <c r="Z71" s="184"/>
      <c r="AA71" s="316">
        <f>SUM(Y71:Z71)</f>
        <v>0</v>
      </c>
      <c r="AB71" s="367"/>
      <c r="AC71" s="368"/>
      <c r="AD71" s="369"/>
      <c r="AE71" s="324">
        <f t="shared" si="15"/>
        <v>0</v>
      </c>
      <c r="AF71" s="325">
        <f t="shared" si="19"/>
        <v>0</v>
      </c>
      <c r="AG71" s="326">
        <f t="shared" si="17"/>
        <v>0</v>
      </c>
      <c r="AI71" s="14"/>
      <c r="AJ71" s="9"/>
      <c r="AK71" s="10"/>
      <c r="AL71" s="11"/>
      <c r="AM71" s="12"/>
      <c r="AN71" s="12"/>
      <c r="AO71" s="13"/>
      <c r="AP71" s="4"/>
      <c r="AQ71" s="23"/>
      <c r="AR71" s="24"/>
      <c r="AS71" s="9"/>
      <c r="AT71" s="17"/>
      <c r="AU71" s="9"/>
      <c r="AV71" s="12"/>
      <c r="AW71" s="12"/>
      <c r="AX71" s="13"/>
      <c r="AY71" s="4"/>
    </row>
    <row r="72" spans="1:51" ht="15.75" hidden="1" x14ac:dyDescent="0.25">
      <c r="A72" s="359" t="s">
        <v>19</v>
      </c>
      <c r="B72" s="372"/>
      <c r="C72" s="372"/>
      <c r="D72" s="373"/>
      <c r="E72" s="370"/>
      <c r="F72" s="184"/>
      <c r="G72" s="316">
        <f t="shared" si="16"/>
        <v>0</v>
      </c>
      <c r="H72" s="367"/>
      <c r="I72" s="267"/>
      <c r="J72" s="184"/>
      <c r="K72" s="316">
        <f>SUM(I72:J72)</f>
        <v>0</v>
      </c>
      <c r="L72" s="366"/>
      <c r="M72" s="267"/>
      <c r="N72" s="184"/>
      <c r="O72" s="316"/>
      <c r="P72" s="366"/>
      <c r="Q72" s="267"/>
      <c r="R72" s="184"/>
      <c r="S72" s="316"/>
      <c r="T72" s="334"/>
      <c r="U72" s="267"/>
      <c r="V72" s="184"/>
      <c r="W72" s="316"/>
      <c r="X72" s="334"/>
      <c r="Y72" s="267"/>
      <c r="Z72" s="184"/>
      <c r="AA72" s="316"/>
      <c r="AB72" s="334"/>
      <c r="AC72" s="368"/>
      <c r="AD72" s="369"/>
      <c r="AE72" s="324">
        <f t="shared" si="15"/>
        <v>0</v>
      </c>
      <c r="AF72" s="325">
        <f t="shared" si="19"/>
        <v>0</v>
      </c>
      <c r="AG72" s="326">
        <f t="shared" si="17"/>
        <v>0</v>
      </c>
      <c r="AI72" s="14"/>
      <c r="AJ72" s="9"/>
      <c r="AK72" s="10"/>
      <c r="AL72" s="11"/>
      <c r="AM72" s="12"/>
      <c r="AN72" s="12"/>
      <c r="AO72" s="13"/>
      <c r="AP72" s="4"/>
      <c r="AQ72" s="23"/>
      <c r="AR72" s="24"/>
      <c r="AS72" s="9"/>
      <c r="AT72" s="17"/>
      <c r="AU72" s="9"/>
      <c r="AV72" s="12"/>
      <c r="AW72" s="12"/>
      <c r="AX72" s="13"/>
      <c r="AY72" s="4"/>
    </row>
    <row r="73" spans="1:51" ht="15.75" hidden="1" x14ac:dyDescent="0.25">
      <c r="A73" s="359" t="s">
        <v>20</v>
      </c>
      <c r="B73" s="372"/>
      <c r="C73" s="372"/>
      <c r="D73" s="373"/>
      <c r="E73" s="370"/>
      <c r="F73" s="184"/>
      <c r="G73" s="316"/>
      <c r="H73" s="367"/>
      <c r="I73" s="267"/>
      <c r="J73" s="184"/>
      <c r="K73" s="316"/>
      <c r="L73" s="366"/>
      <c r="M73" s="267"/>
      <c r="N73" s="184"/>
      <c r="O73" s="316">
        <f>SUM(M73:N73)</f>
        <v>0</v>
      </c>
      <c r="P73" s="366"/>
      <c r="Q73" s="267"/>
      <c r="R73" s="184"/>
      <c r="S73" s="316"/>
      <c r="T73" s="367"/>
      <c r="U73" s="267"/>
      <c r="V73" s="184"/>
      <c r="W73" s="316"/>
      <c r="X73" s="367"/>
      <c r="Y73" s="267"/>
      <c r="Z73" s="184"/>
      <c r="AA73" s="316"/>
      <c r="AB73" s="367"/>
      <c r="AC73" s="368"/>
      <c r="AD73" s="369"/>
      <c r="AE73" s="324">
        <f t="shared" si="15"/>
        <v>0</v>
      </c>
      <c r="AF73" s="325">
        <f t="shared" si="19"/>
        <v>0</v>
      </c>
      <c r="AG73" s="326">
        <f t="shared" si="17"/>
        <v>0</v>
      </c>
      <c r="AI73" s="14"/>
      <c r="AJ73" s="9"/>
      <c r="AK73" s="10"/>
      <c r="AL73" s="11"/>
      <c r="AM73" s="12"/>
      <c r="AN73" s="12"/>
      <c r="AO73" s="13"/>
      <c r="AP73" s="4"/>
      <c r="AQ73" s="23"/>
      <c r="AR73" s="24"/>
      <c r="AS73" s="9"/>
      <c r="AT73" s="17"/>
      <c r="AU73" s="9"/>
      <c r="AV73" s="12"/>
      <c r="AW73" s="12"/>
      <c r="AX73" s="13"/>
      <c r="AY73" s="4"/>
    </row>
    <row r="74" spans="1:51" ht="15.75" hidden="1" x14ac:dyDescent="0.25">
      <c r="A74" s="359" t="s">
        <v>37</v>
      </c>
      <c r="B74" s="372"/>
      <c r="C74" s="372"/>
      <c r="D74" s="373"/>
      <c r="E74" s="370"/>
      <c r="F74" s="184"/>
      <c r="G74" s="316"/>
      <c r="H74" s="367"/>
      <c r="I74" s="267"/>
      <c r="J74" s="184"/>
      <c r="K74" s="316">
        <f>SUM(I74:J74)</f>
        <v>0</v>
      </c>
      <c r="L74" s="366"/>
      <c r="M74" s="267"/>
      <c r="N74" s="184"/>
      <c r="O74" s="316"/>
      <c r="P74" s="366"/>
      <c r="Q74" s="267"/>
      <c r="R74" s="184"/>
      <c r="S74" s="316"/>
      <c r="T74" s="334"/>
      <c r="U74" s="267"/>
      <c r="V74" s="184"/>
      <c r="W74" s="316"/>
      <c r="X74" s="334"/>
      <c r="Y74" s="267"/>
      <c r="Z74" s="184"/>
      <c r="AA74" s="316"/>
      <c r="AB74" s="334"/>
      <c r="AC74" s="368"/>
      <c r="AD74" s="369"/>
      <c r="AE74" s="324">
        <f t="shared" si="15"/>
        <v>0</v>
      </c>
      <c r="AF74" s="325">
        <f t="shared" si="19"/>
        <v>0</v>
      </c>
      <c r="AG74" s="326">
        <f t="shared" si="17"/>
        <v>0</v>
      </c>
      <c r="AI74" s="14"/>
      <c r="AJ74" s="9"/>
      <c r="AK74" s="10"/>
      <c r="AL74" s="11"/>
      <c r="AM74" s="12"/>
      <c r="AN74" s="12"/>
      <c r="AO74" s="13"/>
      <c r="AP74" s="4"/>
      <c r="AQ74" s="23"/>
      <c r="AR74" s="24"/>
      <c r="AS74" s="9"/>
      <c r="AT74" s="17"/>
      <c r="AU74" s="9"/>
      <c r="AV74" s="12"/>
      <c r="AW74" s="12"/>
      <c r="AX74" s="13"/>
      <c r="AY74" s="4"/>
    </row>
    <row r="75" spans="1:51" ht="15.75" hidden="1" x14ac:dyDescent="0.25">
      <c r="A75" s="359" t="s">
        <v>38</v>
      </c>
      <c r="B75" s="372"/>
      <c r="C75" s="372"/>
      <c r="D75" s="373"/>
      <c r="E75" s="370"/>
      <c r="F75" s="184"/>
      <c r="G75" s="316"/>
      <c r="H75" s="367"/>
      <c r="I75" s="267"/>
      <c r="J75" s="184"/>
      <c r="K75" s="316">
        <f>SUM(I75:J75)</f>
        <v>0</v>
      </c>
      <c r="L75" s="366"/>
      <c r="M75" s="267"/>
      <c r="N75" s="184"/>
      <c r="O75" s="316"/>
      <c r="P75" s="366"/>
      <c r="Q75" s="267"/>
      <c r="R75" s="184"/>
      <c r="S75" s="316"/>
      <c r="T75" s="367"/>
      <c r="U75" s="267"/>
      <c r="V75" s="184"/>
      <c r="W75" s="316"/>
      <c r="X75" s="367"/>
      <c r="Y75" s="267"/>
      <c r="Z75" s="184"/>
      <c r="AA75" s="316"/>
      <c r="AB75" s="367"/>
      <c r="AC75" s="368"/>
      <c r="AD75" s="369"/>
      <c r="AE75" s="324">
        <f t="shared" si="15"/>
        <v>0</v>
      </c>
      <c r="AF75" s="325">
        <f t="shared" si="19"/>
        <v>0</v>
      </c>
      <c r="AG75" s="326">
        <f t="shared" si="17"/>
        <v>0</v>
      </c>
      <c r="AI75" s="14"/>
      <c r="AJ75" s="9"/>
      <c r="AK75" s="10"/>
      <c r="AL75" s="11"/>
      <c r="AM75" s="12"/>
      <c r="AN75" s="12"/>
      <c r="AO75" s="13"/>
      <c r="AP75" s="4"/>
      <c r="AQ75" s="23"/>
      <c r="AR75" s="24"/>
      <c r="AS75" s="9"/>
      <c r="AT75" s="17"/>
      <c r="AU75" s="9"/>
      <c r="AV75" s="12"/>
      <c r="AW75" s="12"/>
      <c r="AX75" s="13"/>
      <c r="AY75" s="4"/>
    </row>
    <row r="76" spans="1:51" ht="15.75" hidden="1" x14ac:dyDescent="0.25">
      <c r="A76" s="359" t="s">
        <v>39</v>
      </c>
      <c r="B76" s="372"/>
      <c r="C76" s="372"/>
      <c r="D76" s="373"/>
      <c r="E76" s="370"/>
      <c r="F76" s="184"/>
      <c r="G76" s="316"/>
      <c r="H76" s="334"/>
      <c r="I76" s="267"/>
      <c r="J76" s="184"/>
      <c r="K76" s="316">
        <f>SUM(I76:J76)</f>
        <v>0</v>
      </c>
      <c r="L76" s="366"/>
      <c r="M76" s="267"/>
      <c r="N76" s="184"/>
      <c r="O76" s="316"/>
      <c r="P76" s="366"/>
      <c r="Q76" s="267"/>
      <c r="R76" s="184"/>
      <c r="S76" s="316">
        <f t="shared" si="18"/>
        <v>0</v>
      </c>
      <c r="T76" s="334"/>
      <c r="U76" s="267"/>
      <c r="V76" s="184"/>
      <c r="W76" s="316">
        <f>SUM(U76:V76)</f>
        <v>0</v>
      </c>
      <c r="X76" s="334"/>
      <c r="Y76" s="267"/>
      <c r="Z76" s="184"/>
      <c r="AA76" s="316">
        <f>SUM(Y76:Z76)</f>
        <v>0</v>
      </c>
      <c r="AB76" s="334"/>
      <c r="AC76" s="368"/>
      <c r="AD76" s="369"/>
      <c r="AE76" s="324">
        <f t="shared" si="15"/>
        <v>0</v>
      </c>
      <c r="AF76" s="325">
        <f t="shared" si="19"/>
        <v>0</v>
      </c>
      <c r="AG76" s="326">
        <f t="shared" si="17"/>
        <v>0</v>
      </c>
      <c r="AH76" s="3"/>
      <c r="AI76" s="8"/>
      <c r="AJ76" s="9"/>
      <c r="AK76" s="10"/>
      <c r="AL76" s="11"/>
      <c r="AM76" s="12"/>
      <c r="AN76" s="12"/>
      <c r="AO76" s="13"/>
      <c r="AP76" s="4"/>
      <c r="AQ76" s="23"/>
      <c r="AR76" s="24"/>
      <c r="AS76" s="9"/>
      <c r="AT76" s="17"/>
      <c r="AU76" s="9"/>
      <c r="AV76" s="12"/>
      <c r="AW76" s="12"/>
      <c r="AX76" s="13"/>
      <c r="AY76" s="4"/>
    </row>
    <row r="77" spans="1:51" ht="15.75" hidden="1" x14ac:dyDescent="0.25">
      <c r="A77" s="359" t="s">
        <v>40</v>
      </c>
      <c r="B77" s="372"/>
      <c r="C77" s="372"/>
      <c r="D77" s="373"/>
      <c r="E77" s="370"/>
      <c r="F77" s="184"/>
      <c r="G77" s="316"/>
      <c r="H77" s="367"/>
      <c r="I77" s="267"/>
      <c r="J77" s="184"/>
      <c r="K77" s="316">
        <f>SUM(I77:J77)</f>
        <v>0</v>
      </c>
      <c r="L77" s="366"/>
      <c r="M77" s="267"/>
      <c r="N77" s="184"/>
      <c r="O77" s="316">
        <f>SUM(M77:N77)</f>
        <v>0</v>
      </c>
      <c r="P77" s="366"/>
      <c r="Q77" s="267"/>
      <c r="R77" s="184"/>
      <c r="S77" s="316"/>
      <c r="T77" s="367"/>
      <c r="U77" s="267"/>
      <c r="V77" s="184"/>
      <c r="W77" s="316"/>
      <c r="X77" s="367"/>
      <c r="Y77" s="267"/>
      <c r="Z77" s="184"/>
      <c r="AA77" s="316"/>
      <c r="AB77" s="367"/>
      <c r="AC77" s="368"/>
      <c r="AD77" s="369"/>
      <c r="AE77" s="324">
        <f t="shared" si="15"/>
        <v>0</v>
      </c>
      <c r="AF77" s="325">
        <f t="shared" si="19"/>
        <v>0</v>
      </c>
      <c r="AG77" s="326">
        <f t="shared" si="17"/>
        <v>0</v>
      </c>
      <c r="AH77" s="19"/>
      <c r="AI77" s="14"/>
      <c r="AJ77" s="9"/>
      <c r="AK77" s="10"/>
      <c r="AL77" s="11"/>
      <c r="AM77" s="12"/>
      <c r="AN77" s="12"/>
      <c r="AO77" s="13"/>
      <c r="AP77" s="4"/>
      <c r="AQ77" s="4"/>
      <c r="AT77" s="4"/>
      <c r="AU77" s="4"/>
      <c r="AV77" s="4"/>
      <c r="AX77" s="4"/>
      <c r="AY77" s="4"/>
    </row>
    <row r="78" spans="1:51" ht="15.75" hidden="1" x14ac:dyDescent="0.25">
      <c r="A78" s="359" t="s">
        <v>41</v>
      </c>
      <c r="B78" s="372"/>
      <c r="C78" s="372"/>
      <c r="D78" s="373"/>
      <c r="E78" s="370"/>
      <c r="F78" s="184"/>
      <c r="G78" s="316"/>
      <c r="H78" s="367"/>
      <c r="I78" s="267"/>
      <c r="J78" s="184"/>
      <c r="K78" s="316"/>
      <c r="L78" s="366"/>
      <c r="M78" s="267"/>
      <c r="N78" s="184"/>
      <c r="O78" s="316">
        <f>SUM(M78:N78)</f>
        <v>0</v>
      </c>
      <c r="P78" s="366"/>
      <c r="Q78" s="267"/>
      <c r="R78" s="184"/>
      <c r="S78" s="316"/>
      <c r="T78" s="367"/>
      <c r="U78" s="267"/>
      <c r="V78" s="184"/>
      <c r="W78" s="316"/>
      <c r="X78" s="367"/>
      <c r="Y78" s="267"/>
      <c r="Z78" s="184"/>
      <c r="AA78" s="316"/>
      <c r="AB78" s="367"/>
      <c r="AC78" s="368"/>
      <c r="AD78" s="369"/>
      <c r="AE78" s="324">
        <f t="shared" si="15"/>
        <v>0</v>
      </c>
      <c r="AF78" s="325">
        <f t="shared" si="19"/>
        <v>0</v>
      </c>
      <c r="AG78" s="326">
        <f t="shared" si="17"/>
        <v>0</v>
      </c>
      <c r="AH78" s="19"/>
      <c r="AI78" s="8"/>
      <c r="AJ78" s="9"/>
      <c r="AK78" s="10"/>
      <c r="AL78" s="11"/>
      <c r="AM78" s="12"/>
      <c r="AN78" s="12"/>
      <c r="AO78" s="13"/>
      <c r="AP78" s="4"/>
      <c r="AQ78" s="4"/>
      <c r="AT78" s="4"/>
      <c r="AU78" s="4"/>
      <c r="AV78" s="4"/>
      <c r="AX78" s="4"/>
      <c r="AY78" s="4"/>
    </row>
    <row r="79" spans="1:51" ht="15.75" hidden="1" x14ac:dyDescent="0.25">
      <c r="A79" s="359" t="s">
        <v>42</v>
      </c>
      <c r="B79" s="372"/>
      <c r="C79" s="372"/>
      <c r="D79" s="373"/>
      <c r="E79" s="370"/>
      <c r="F79" s="184"/>
      <c r="G79" s="316"/>
      <c r="H79" s="367"/>
      <c r="I79" s="267"/>
      <c r="J79" s="184"/>
      <c r="K79" s="316"/>
      <c r="L79" s="366"/>
      <c r="M79" s="267"/>
      <c r="N79" s="184"/>
      <c r="O79" s="316">
        <f>SUM(M79:N79)</f>
        <v>0</v>
      </c>
      <c r="P79" s="366"/>
      <c r="Q79" s="267"/>
      <c r="R79" s="184"/>
      <c r="S79" s="316"/>
      <c r="T79" s="367"/>
      <c r="U79" s="267"/>
      <c r="V79" s="184"/>
      <c r="W79" s="316"/>
      <c r="X79" s="367"/>
      <c r="Y79" s="267"/>
      <c r="Z79" s="184"/>
      <c r="AA79" s="316"/>
      <c r="AB79" s="367"/>
      <c r="AC79" s="368"/>
      <c r="AD79" s="369"/>
      <c r="AE79" s="324">
        <f t="shared" si="15"/>
        <v>0</v>
      </c>
      <c r="AF79" s="325">
        <f t="shared" si="19"/>
        <v>0</v>
      </c>
      <c r="AG79" s="326">
        <f t="shared" si="17"/>
        <v>0</v>
      </c>
      <c r="AH79" s="20"/>
      <c r="AI79" s="14"/>
      <c r="AJ79" s="9"/>
      <c r="AK79" s="10"/>
      <c r="AL79" s="11"/>
      <c r="AM79" s="12"/>
      <c r="AN79" s="12"/>
      <c r="AO79" s="13"/>
      <c r="AP79" s="4"/>
      <c r="AQ79" s="4"/>
      <c r="AT79" s="4"/>
      <c r="AU79" s="4"/>
      <c r="AV79" s="4"/>
      <c r="AX79" s="25"/>
      <c r="AY79" s="25"/>
    </row>
    <row r="80" spans="1:51" ht="15.75" hidden="1" x14ac:dyDescent="0.25">
      <c r="A80" s="359" t="s">
        <v>43</v>
      </c>
      <c r="B80" s="372"/>
      <c r="C80" s="372"/>
      <c r="D80" s="373"/>
      <c r="E80" s="370"/>
      <c r="F80" s="184"/>
      <c r="G80" s="316"/>
      <c r="H80" s="367"/>
      <c r="I80" s="267"/>
      <c r="J80" s="184"/>
      <c r="K80" s="316">
        <f>SUM(I80:J80)</f>
        <v>0</v>
      </c>
      <c r="L80" s="366"/>
      <c r="M80" s="267"/>
      <c r="N80" s="184"/>
      <c r="O80" s="316"/>
      <c r="P80" s="366"/>
      <c r="Q80" s="267"/>
      <c r="R80" s="184"/>
      <c r="S80" s="316"/>
      <c r="T80" s="367"/>
      <c r="U80" s="267"/>
      <c r="V80" s="184"/>
      <c r="W80" s="316"/>
      <c r="X80" s="367"/>
      <c r="Y80" s="267"/>
      <c r="Z80" s="184"/>
      <c r="AA80" s="316"/>
      <c r="AB80" s="367"/>
      <c r="AC80" s="368"/>
      <c r="AD80" s="369"/>
      <c r="AE80" s="324">
        <f t="shared" si="15"/>
        <v>0</v>
      </c>
      <c r="AF80" s="325">
        <f t="shared" si="19"/>
        <v>0</v>
      </c>
      <c r="AG80" s="326">
        <f t="shared" si="17"/>
        <v>0</v>
      </c>
      <c r="AH80" s="19"/>
      <c r="AI80" s="14"/>
      <c r="AJ80" s="9"/>
      <c r="AK80" s="10"/>
      <c r="AL80" s="11"/>
      <c r="AM80" s="12"/>
      <c r="AN80" s="12"/>
      <c r="AO80" s="13"/>
      <c r="AP80" s="4"/>
      <c r="AQ80" s="4"/>
      <c r="AT80" s="4"/>
      <c r="AU80" s="4"/>
      <c r="AV80" s="4"/>
      <c r="AX80" s="25"/>
      <c r="AY80" s="25"/>
    </row>
    <row r="81" spans="1:51" ht="15.75" hidden="1" x14ac:dyDescent="0.25">
      <c r="A81" s="359" t="s">
        <v>44</v>
      </c>
      <c r="B81" s="372"/>
      <c r="C81" s="372"/>
      <c r="D81" s="373"/>
      <c r="E81" s="370"/>
      <c r="F81" s="184"/>
      <c r="G81" s="316"/>
      <c r="H81" s="367"/>
      <c r="I81" s="267"/>
      <c r="J81" s="184"/>
      <c r="K81" s="316">
        <f>SUM(I81:J81)</f>
        <v>0</v>
      </c>
      <c r="L81" s="366"/>
      <c r="M81" s="267"/>
      <c r="N81" s="184"/>
      <c r="O81" s="316"/>
      <c r="P81" s="366"/>
      <c r="Q81" s="267"/>
      <c r="R81" s="184"/>
      <c r="S81" s="316"/>
      <c r="T81" s="367"/>
      <c r="U81" s="267"/>
      <c r="V81" s="184"/>
      <c r="W81" s="316"/>
      <c r="X81" s="367"/>
      <c r="Y81" s="267"/>
      <c r="Z81" s="184"/>
      <c r="AA81" s="316"/>
      <c r="AB81" s="367"/>
      <c r="AC81" s="368"/>
      <c r="AD81" s="369"/>
      <c r="AE81" s="324">
        <f t="shared" si="15"/>
        <v>0</v>
      </c>
      <c r="AF81" s="325">
        <f t="shared" si="19"/>
        <v>0</v>
      </c>
      <c r="AG81" s="326">
        <f t="shared" si="17"/>
        <v>0</v>
      </c>
      <c r="AI81" s="14"/>
      <c r="AJ81" s="16"/>
      <c r="AK81" s="15"/>
      <c r="AL81" s="16"/>
      <c r="AN81" s="4"/>
      <c r="AO81" s="4"/>
      <c r="AP81" s="4"/>
      <c r="AQ81" s="4"/>
      <c r="AR81" s="26"/>
      <c r="AS81" s="27"/>
      <c r="AT81" s="27"/>
      <c r="AU81" s="27"/>
      <c r="AV81" s="27"/>
      <c r="AW81" s="27"/>
      <c r="AX81" s="25"/>
      <c r="AY81" s="25"/>
    </row>
    <row r="82" spans="1:51" ht="14.25" hidden="1" customHeight="1" thickBot="1" x14ac:dyDescent="0.3">
      <c r="A82" s="359" t="s">
        <v>45</v>
      </c>
      <c r="B82" s="374"/>
      <c r="C82" s="374"/>
      <c r="D82" s="375"/>
      <c r="E82" s="376"/>
      <c r="F82" s="377"/>
      <c r="G82" s="378"/>
      <c r="H82" s="379"/>
      <c r="I82" s="380"/>
      <c r="J82" s="377"/>
      <c r="K82" s="378">
        <f>SUM(I82:J82)</f>
        <v>0</v>
      </c>
      <c r="L82" s="381"/>
      <c r="M82" s="380"/>
      <c r="N82" s="377"/>
      <c r="O82" s="378"/>
      <c r="P82" s="381"/>
      <c r="Q82" s="380"/>
      <c r="R82" s="377"/>
      <c r="S82" s="316"/>
      <c r="T82" s="379"/>
      <c r="U82" s="380"/>
      <c r="V82" s="377"/>
      <c r="W82" s="316"/>
      <c r="X82" s="379"/>
      <c r="Y82" s="380"/>
      <c r="Z82" s="377"/>
      <c r="AA82" s="316"/>
      <c r="AB82" s="379"/>
      <c r="AC82" s="382"/>
      <c r="AD82" s="383"/>
      <c r="AE82" s="324">
        <f t="shared" si="15"/>
        <v>0</v>
      </c>
      <c r="AF82" s="325">
        <f t="shared" si="19"/>
        <v>0</v>
      </c>
      <c r="AG82" s="326">
        <f t="shared" si="17"/>
        <v>0</v>
      </c>
      <c r="AI82" s="14"/>
      <c r="AJ82" s="16"/>
      <c r="AK82" s="15"/>
      <c r="AL82" s="16"/>
      <c r="AN82" s="4"/>
      <c r="AO82" s="4"/>
      <c r="AP82" s="4"/>
      <c r="AQ82" s="4"/>
      <c r="AR82" s="26"/>
      <c r="AS82" s="27"/>
      <c r="AT82" s="27"/>
      <c r="AU82" s="27"/>
      <c r="AV82" s="27"/>
      <c r="AW82" s="27"/>
      <c r="AX82" s="25"/>
      <c r="AY82" s="25"/>
    </row>
    <row r="83" spans="1:51" ht="15.75" x14ac:dyDescent="0.25">
      <c r="A83" s="384"/>
      <c r="B83" s="385"/>
      <c r="C83" s="385"/>
      <c r="D83" s="385"/>
      <c r="E83" s="341"/>
      <c r="F83" s="341"/>
      <c r="G83" s="341"/>
      <c r="H83" s="343"/>
      <c r="I83" s="341"/>
      <c r="J83" s="343"/>
      <c r="K83" s="341"/>
      <c r="L83" s="341"/>
      <c r="M83" s="343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3"/>
      <c r="AG83" s="386"/>
      <c r="AI83" s="14"/>
      <c r="AJ83" s="9"/>
      <c r="AK83" s="17"/>
      <c r="AL83" s="9"/>
      <c r="AM83" s="12"/>
      <c r="AN83" s="12"/>
      <c r="AO83" s="13"/>
      <c r="AP83" s="4"/>
      <c r="AT83" s="4"/>
      <c r="AU83" s="4"/>
      <c r="AV83" s="4"/>
      <c r="AX83" s="13"/>
      <c r="AY83" s="4"/>
    </row>
    <row r="84" spans="1:51" ht="16.5" thickBot="1" x14ac:dyDescent="0.3">
      <c r="A84" s="407" t="s">
        <v>151</v>
      </c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I84" s="14"/>
      <c r="AJ84" s="9"/>
      <c r="AK84" s="17"/>
      <c r="AL84" s="9"/>
      <c r="AM84" s="12"/>
      <c r="AN84" s="12"/>
      <c r="AO84" s="13"/>
      <c r="AP84" s="4"/>
      <c r="AT84" s="4"/>
      <c r="AU84" s="4"/>
      <c r="AV84" s="4"/>
      <c r="AX84" s="13"/>
      <c r="AY84" s="4"/>
    </row>
    <row r="85" spans="1:51" ht="15.75" x14ac:dyDescent="0.25">
      <c r="A85" s="346"/>
      <c r="B85" s="387" t="s">
        <v>0</v>
      </c>
      <c r="C85" s="388" t="s">
        <v>76</v>
      </c>
      <c r="D85" s="389" t="s">
        <v>1</v>
      </c>
      <c r="E85" s="390" t="s">
        <v>34</v>
      </c>
      <c r="F85" s="391" t="s">
        <v>35</v>
      </c>
      <c r="G85" s="392" t="s">
        <v>36</v>
      </c>
      <c r="H85" s="393" t="s">
        <v>33</v>
      </c>
      <c r="I85" s="390" t="s">
        <v>34</v>
      </c>
      <c r="J85" s="391" t="s">
        <v>35</v>
      </c>
      <c r="K85" s="392" t="s">
        <v>36</v>
      </c>
      <c r="L85" s="393" t="s">
        <v>30</v>
      </c>
      <c r="M85" s="390" t="s">
        <v>34</v>
      </c>
      <c r="N85" s="391" t="s">
        <v>35</v>
      </c>
      <c r="O85" s="392" t="s">
        <v>36</v>
      </c>
      <c r="P85" s="393" t="s">
        <v>9</v>
      </c>
      <c r="Q85" s="390" t="s">
        <v>34</v>
      </c>
      <c r="R85" s="391" t="s">
        <v>35</v>
      </c>
      <c r="S85" s="392" t="s">
        <v>36</v>
      </c>
      <c r="T85" s="393" t="s">
        <v>10</v>
      </c>
      <c r="U85" s="390" t="s">
        <v>34</v>
      </c>
      <c r="V85" s="391" t="s">
        <v>35</v>
      </c>
      <c r="W85" s="392" t="s">
        <v>36</v>
      </c>
      <c r="X85" s="393" t="s">
        <v>11</v>
      </c>
      <c r="Y85" s="390" t="s">
        <v>34</v>
      </c>
      <c r="Z85" s="391" t="s">
        <v>35</v>
      </c>
      <c r="AA85" s="392" t="s">
        <v>36</v>
      </c>
      <c r="AB85" s="393" t="s">
        <v>453</v>
      </c>
      <c r="AC85" s="394" t="s">
        <v>68</v>
      </c>
      <c r="AD85" s="394" t="s">
        <v>69</v>
      </c>
      <c r="AE85" s="356" t="s">
        <v>6</v>
      </c>
      <c r="AF85" s="357" t="s">
        <v>7</v>
      </c>
      <c r="AG85" s="358" t="s">
        <v>8</v>
      </c>
      <c r="AI85" s="14"/>
      <c r="AJ85" s="9"/>
      <c r="AK85" s="17"/>
      <c r="AL85" s="9"/>
      <c r="AM85" s="12"/>
      <c r="AN85" s="12"/>
      <c r="AO85" s="13"/>
      <c r="AP85" s="4"/>
      <c r="AT85" s="4"/>
      <c r="AU85" s="4"/>
      <c r="AV85" s="4"/>
      <c r="AX85" s="13"/>
      <c r="AY85" s="4"/>
    </row>
    <row r="86" spans="1:51" ht="15.75" x14ac:dyDescent="0.25">
      <c r="A86" s="359" t="s">
        <v>2</v>
      </c>
      <c r="B86" s="184" t="s">
        <v>24</v>
      </c>
      <c r="C86" s="333">
        <v>2003</v>
      </c>
      <c r="D86" s="184" t="s">
        <v>29</v>
      </c>
      <c r="E86" s="185">
        <v>85</v>
      </c>
      <c r="F86" s="185">
        <v>92</v>
      </c>
      <c r="G86" s="395">
        <f t="shared" ref="G86:G99" si="20">SUM(E86:F86)</f>
        <v>177</v>
      </c>
      <c r="H86" s="185">
        <v>26</v>
      </c>
      <c r="I86" s="267">
        <v>93</v>
      </c>
      <c r="J86" s="184">
        <v>90</v>
      </c>
      <c r="K86" s="395">
        <f t="shared" ref="K86:K92" si="21">SUM(I86:J86)</f>
        <v>183</v>
      </c>
      <c r="L86" s="366">
        <v>30</v>
      </c>
      <c r="M86" s="267">
        <v>91</v>
      </c>
      <c r="N86" s="184">
        <v>90</v>
      </c>
      <c r="O86" s="395">
        <f t="shared" ref="O86:O94" si="22">SUM(M86:N86)</f>
        <v>181</v>
      </c>
      <c r="P86" s="366">
        <v>24</v>
      </c>
      <c r="Q86" s="184">
        <v>88</v>
      </c>
      <c r="R86" s="184">
        <v>90</v>
      </c>
      <c r="S86" s="404">
        <f t="shared" ref="S86:S101" si="23">SUM(Q86:R86)</f>
        <v>178</v>
      </c>
      <c r="T86" s="405">
        <v>22</v>
      </c>
      <c r="U86" s="184">
        <v>92</v>
      </c>
      <c r="V86" s="184">
        <v>90</v>
      </c>
      <c r="W86" s="395">
        <f t="shared" ref="W86:W106" si="24">SUM(U86:V86)</f>
        <v>182</v>
      </c>
      <c r="X86" s="367">
        <v>30</v>
      </c>
      <c r="Y86" s="184"/>
      <c r="Z86" s="184"/>
      <c r="AA86" s="316"/>
      <c r="AB86" s="367"/>
      <c r="AC86" s="368"/>
      <c r="AD86" s="368"/>
      <c r="AE86" s="324">
        <f t="shared" ref="AE86:AE117" si="25">SUM(G86+K86+O86+S86+W86)-AC86</f>
        <v>901</v>
      </c>
      <c r="AF86" s="325">
        <f t="shared" ref="AF86:AF117" si="26">SUM(H86+L86+P86+T86+X86)-AD86</f>
        <v>132</v>
      </c>
      <c r="AG86" s="326">
        <f t="shared" ref="AG86:AG117" si="27">AVERAGE(W86,AA86,G86,K86,O86,S86)</f>
        <v>180.2</v>
      </c>
      <c r="AI86" s="8"/>
      <c r="AJ86" s="9"/>
      <c r="AK86" s="10"/>
      <c r="AL86" s="22"/>
      <c r="AM86" s="12"/>
      <c r="AN86" s="12"/>
      <c r="AO86" s="13"/>
      <c r="AP86" s="4"/>
      <c r="AT86" s="4"/>
      <c r="AU86" s="4"/>
      <c r="AV86" s="4"/>
      <c r="AX86" s="13"/>
      <c r="AY86" s="4"/>
    </row>
    <row r="87" spans="1:51" ht="15.75" x14ac:dyDescent="0.25">
      <c r="A87" s="359" t="s">
        <v>3</v>
      </c>
      <c r="B87" s="184" t="s">
        <v>23</v>
      </c>
      <c r="C87" s="333">
        <v>2003</v>
      </c>
      <c r="D87" s="184" t="s">
        <v>26</v>
      </c>
      <c r="E87" s="185">
        <v>91</v>
      </c>
      <c r="F87" s="185">
        <v>94</v>
      </c>
      <c r="G87" s="395">
        <f t="shared" si="20"/>
        <v>185</v>
      </c>
      <c r="H87" s="185">
        <v>30</v>
      </c>
      <c r="I87" s="267">
        <v>94</v>
      </c>
      <c r="J87" s="184">
        <v>88</v>
      </c>
      <c r="K87" s="395">
        <f t="shared" si="21"/>
        <v>182</v>
      </c>
      <c r="L87" s="366">
        <v>24</v>
      </c>
      <c r="M87" s="267">
        <v>90</v>
      </c>
      <c r="N87" s="184">
        <v>91</v>
      </c>
      <c r="O87" s="395">
        <f t="shared" si="22"/>
        <v>181</v>
      </c>
      <c r="P87" s="366">
        <v>26</v>
      </c>
      <c r="Q87" s="184">
        <v>91</v>
      </c>
      <c r="R87" s="184">
        <v>83</v>
      </c>
      <c r="S87" s="404">
        <f t="shared" si="23"/>
        <v>174</v>
      </c>
      <c r="T87" s="405">
        <v>12</v>
      </c>
      <c r="U87" s="184">
        <v>92</v>
      </c>
      <c r="V87" s="184">
        <v>90</v>
      </c>
      <c r="W87" s="395">
        <f t="shared" si="24"/>
        <v>182</v>
      </c>
      <c r="X87" s="367">
        <v>26</v>
      </c>
      <c r="Y87" s="184"/>
      <c r="Z87" s="184"/>
      <c r="AA87" s="316"/>
      <c r="AB87" s="367"/>
      <c r="AC87" s="368"/>
      <c r="AD87" s="368"/>
      <c r="AE87" s="324">
        <f t="shared" si="25"/>
        <v>904</v>
      </c>
      <c r="AF87" s="325">
        <f t="shared" si="26"/>
        <v>118</v>
      </c>
      <c r="AG87" s="326">
        <f t="shared" si="27"/>
        <v>180.8</v>
      </c>
      <c r="AH87" s="19"/>
      <c r="AI87" s="14"/>
      <c r="AJ87" s="9"/>
      <c r="AK87" s="10"/>
      <c r="AL87" s="11"/>
      <c r="AM87" s="12"/>
      <c r="AN87" s="12"/>
      <c r="AO87" s="13"/>
      <c r="AP87" s="4"/>
      <c r="AT87" s="4"/>
      <c r="AU87" s="4"/>
      <c r="AV87" s="4"/>
      <c r="AX87" s="13"/>
      <c r="AY87" s="4"/>
    </row>
    <row r="88" spans="1:51" ht="15.75" x14ac:dyDescent="0.25">
      <c r="A88" s="359" t="s">
        <v>4</v>
      </c>
      <c r="B88" s="184" t="s">
        <v>136</v>
      </c>
      <c r="C88" s="333">
        <v>2003</v>
      </c>
      <c r="D88" s="184" t="s">
        <v>29</v>
      </c>
      <c r="E88" s="185">
        <v>88</v>
      </c>
      <c r="F88" s="185">
        <v>88</v>
      </c>
      <c r="G88" s="395">
        <f t="shared" si="20"/>
        <v>176</v>
      </c>
      <c r="H88" s="185">
        <v>24</v>
      </c>
      <c r="I88" s="267">
        <v>89</v>
      </c>
      <c r="J88" s="184">
        <v>90</v>
      </c>
      <c r="K88" s="395">
        <f t="shared" si="21"/>
        <v>179</v>
      </c>
      <c r="L88" s="366">
        <v>21</v>
      </c>
      <c r="M88" s="267">
        <v>96</v>
      </c>
      <c r="N88" s="184">
        <v>88</v>
      </c>
      <c r="O88" s="395">
        <f t="shared" si="22"/>
        <v>184</v>
      </c>
      <c r="P88" s="366">
        <v>30</v>
      </c>
      <c r="Q88" s="184">
        <v>91</v>
      </c>
      <c r="R88" s="184">
        <v>85</v>
      </c>
      <c r="S88" s="404">
        <f t="shared" si="23"/>
        <v>176</v>
      </c>
      <c r="T88" s="405">
        <v>16</v>
      </c>
      <c r="U88" s="184">
        <v>88</v>
      </c>
      <c r="V88" s="184">
        <v>90</v>
      </c>
      <c r="W88" s="395">
        <f t="shared" si="24"/>
        <v>178</v>
      </c>
      <c r="X88" s="367">
        <v>19</v>
      </c>
      <c r="Y88" s="184"/>
      <c r="Z88" s="184"/>
      <c r="AA88" s="316"/>
      <c r="AB88" s="367"/>
      <c r="AC88" s="368"/>
      <c r="AD88" s="368"/>
      <c r="AE88" s="324">
        <f t="shared" si="25"/>
        <v>893</v>
      </c>
      <c r="AF88" s="325">
        <f t="shared" si="26"/>
        <v>110</v>
      </c>
      <c r="AG88" s="326">
        <f t="shared" si="27"/>
        <v>178.6</v>
      </c>
      <c r="AH88" s="19"/>
      <c r="AI88" s="14"/>
      <c r="AJ88" s="9"/>
      <c r="AK88" s="10"/>
      <c r="AL88" s="11"/>
      <c r="AM88" s="12"/>
      <c r="AN88" s="12"/>
      <c r="AO88" s="13"/>
      <c r="AP88" s="4"/>
      <c r="AT88" s="4"/>
      <c r="AU88" s="4"/>
      <c r="AV88" s="4"/>
      <c r="AX88" s="13"/>
      <c r="AY88" s="4"/>
    </row>
    <row r="89" spans="1:51" ht="15.75" x14ac:dyDescent="0.25">
      <c r="A89" s="359" t="s">
        <v>5</v>
      </c>
      <c r="B89" s="184" t="s">
        <v>83</v>
      </c>
      <c r="C89" s="333">
        <v>2003</v>
      </c>
      <c r="D89" s="184" t="s">
        <v>28</v>
      </c>
      <c r="E89" s="185">
        <v>85</v>
      </c>
      <c r="F89" s="185">
        <v>90</v>
      </c>
      <c r="G89" s="395">
        <f t="shared" si="20"/>
        <v>175</v>
      </c>
      <c r="H89" s="185">
        <v>21</v>
      </c>
      <c r="I89" s="267">
        <v>83</v>
      </c>
      <c r="J89" s="184">
        <v>90</v>
      </c>
      <c r="K89" s="404">
        <f t="shared" si="21"/>
        <v>173</v>
      </c>
      <c r="L89" s="365">
        <v>12</v>
      </c>
      <c r="M89" s="267">
        <v>91</v>
      </c>
      <c r="N89" s="184">
        <v>88</v>
      </c>
      <c r="O89" s="395">
        <f t="shared" si="22"/>
        <v>179</v>
      </c>
      <c r="P89" s="366">
        <v>21</v>
      </c>
      <c r="Q89" s="267">
        <v>87</v>
      </c>
      <c r="R89" s="184">
        <v>90</v>
      </c>
      <c r="S89" s="395">
        <f t="shared" si="23"/>
        <v>177</v>
      </c>
      <c r="T89" s="367">
        <v>19</v>
      </c>
      <c r="U89" s="267">
        <v>89</v>
      </c>
      <c r="V89" s="184">
        <v>91</v>
      </c>
      <c r="W89" s="395">
        <f t="shared" si="24"/>
        <v>180</v>
      </c>
      <c r="X89" s="367">
        <v>21</v>
      </c>
      <c r="Y89" s="267"/>
      <c r="Z89" s="184"/>
      <c r="AA89" s="316"/>
      <c r="AB89" s="367"/>
      <c r="AC89" s="368"/>
      <c r="AD89" s="368"/>
      <c r="AE89" s="324">
        <f t="shared" si="25"/>
        <v>884</v>
      </c>
      <c r="AF89" s="325">
        <f t="shared" si="26"/>
        <v>94</v>
      </c>
      <c r="AG89" s="326">
        <f t="shared" si="27"/>
        <v>176.8</v>
      </c>
      <c r="AH89" s="19"/>
      <c r="AI89" s="14"/>
      <c r="AJ89" s="9"/>
      <c r="AK89" s="10"/>
      <c r="AL89" s="11"/>
      <c r="AM89" s="12"/>
      <c r="AN89" s="12"/>
      <c r="AO89" s="13"/>
      <c r="AP89" s="4"/>
      <c r="AT89" s="4"/>
      <c r="AU89" s="4"/>
      <c r="AV89" s="4"/>
      <c r="AX89" s="13"/>
      <c r="AY89" s="4"/>
    </row>
    <row r="90" spans="1:51" ht="15.75" x14ac:dyDescent="0.25">
      <c r="A90" s="359" t="s">
        <v>82</v>
      </c>
      <c r="B90" s="184" t="s">
        <v>169</v>
      </c>
      <c r="C90" s="333">
        <v>2003</v>
      </c>
      <c r="D90" s="184" t="s">
        <v>147</v>
      </c>
      <c r="E90" s="185">
        <v>87</v>
      </c>
      <c r="F90" s="185">
        <v>87</v>
      </c>
      <c r="G90" s="395">
        <f t="shared" si="20"/>
        <v>174</v>
      </c>
      <c r="H90" s="185">
        <v>18</v>
      </c>
      <c r="I90" s="267">
        <v>91</v>
      </c>
      <c r="J90" s="184">
        <v>87</v>
      </c>
      <c r="K90" s="395">
        <f t="shared" si="21"/>
        <v>178</v>
      </c>
      <c r="L90" s="366">
        <v>18</v>
      </c>
      <c r="M90" s="267">
        <v>87</v>
      </c>
      <c r="N90" s="184">
        <v>90</v>
      </c>
      <c r="O90" s="395">
        <f t="shared" si="22"/>
        <v>177</v>
      </c>
      <c r="P90" s="366">
        <v>18</v>
      </c>
      <c r="Q90" s="184">
        <v>89</v>
      </c>
      <c r="R90" s="184">
        <v>86</v>
      </c>
      <c r="S90" s="404">
        <f t="shared" si="23"/>
        <v>175</v>
      </c>
      <c r="T90" s="405">
        <v>14</v>
      </c>
      <c r="U90" s="184">
        <v>94</v>
      </c>
      <c r="V90" s="184">
        <v>88</v>
      </c>
      <c r="W90" s="395">
        <f t="shared" si="24"/>
        <v>182</v>
      </c>
      <c r="X90" s="334">
        <v>24</v>
      </c>
      <c r="Y90" s="184"/>
      <c r="Z90" s="184"/>
      <c r="AA90" s="316"/>
      <c r="AB90" s="334"/>
      <c r="AC90" s="368"/>
      <c r="AD90" s="368"/>
      <c r="AE90" s="324">
        <f t="shared" si="25"/>
        <v>886</v>
      </c>
      <c r="AF90" s="325">
        <f t="shared" si="26"/>
        <v>92</v>
      </c>
      <c r="AG90" s="326">
        <f t="shared" si="27"/>
        <v>177.2</v>
      </c>
      <c r="AH90" s="19"/>
      <c r="AI90" s="14"/>
      <c r="AJ90" s="9"/>
      <c r="AK90" s="10"/>
      <c r="AL90" s="11"/>
      <c r="AM90" s="12"/>
      <c r="AN90" s="12"/>
      <c r="AO90" s="13"/>
      <c r="AP90" s="4"/>
      <c r="AT90" s="4"/>
      <c r="AU90" s="4"/>
      <c r="AV90" s="4"/>
      <c r="AX90" s="13"/>
      <c r="AY90" s="4"/>
    </row>
    <row r="91" spans="1:51" ht="15.75" x14ac:dyDescent="0.25">
      <c r="A91" s="359" t="s">
        <v>113</v>
      </c>
      <c r="B91" s="184" t="s">
        <v>71</v>
      </c>
      <c r="C91" s="333">
        <v>2004</v>
      </c>
      <c r="D91" s="184" t="s">
        <v>28</v>
      </c>
      <c r="E91" s="185">
        <v>87</v>
      </c>
      <c r="F91" s="185">
        <v>79</v>
      </c>
      <c r="G91" s="404">
        <f t="shared" si="20"/>
        <v>166</v>
      </c>
      <c r="H91" s="327">
        <v>9</v>
      </c>
      <c r="I91" s="267">
        <v>96</v>
      </c>
      <c r="J91" s="184">
        <v>87</v>
      </c>
      <c r="K91" s="395">
        <f t="shared" si="21"/>
        <v>183</v>
      </c>
      <c r="L91" s="366">
        <v>26</v>
      </c>
      <c r="M91" s="267">
        <v>90</v>
      </c>
      <c r="N91" s="184">
        <v>88</v>
      </c>
      <c r="O91" s="395">
        <f t="shared" si="22"/>
        <v>178</v>
      </c>
      <c r="P91" s="366">
        <v>19</v>
      </c>
      <c r="Q91" s="184">
        <v>93</v>
      </c>
      <c r="R91" s="184">
        <v>84</v>
      </c>
      <c r="S91" s="395">
        <f t="shared" si="23"/>
        <v>177</v>
      </c>
      <c r="T91" s="334">
        <v>18</v>
      </c>
      <c r="U91" s="184">
        <v>90</v>
      </c>
      <c r="V91" s="184">
        <v>87</v>
      </c>
      <c r="W91" s="395">
        <f t="shared" si="24"/>
        <v>177</v>
      </c>
      <c r="X91" s="334">
        <v>17</v>
      </c>
      <c r="Y91" s="184"/>
      <c r="Z91" s="184"/>
      <c r="AA91" s="316"/>
      <c r="AB91" s="334"/>
      <c r="AC91" s="368"/>
      <c r="AD91" s="368"/>
      <c r="AE91" s="324">
        <f t="shared" si="25"/>
        <v>881</v>
      </c>
      <c r="AF91" s="325">
        <f t="shared" si="26"/>
        <v>89</v>
      </c>
      <c r="AG91" s="326">
        <f t="shared" si="27"/>
        <v>176.2</v>
      </c>
      <c r="AH91" s="19"/>
      <c r="AI91" s="14"/>
      <c r="AJ91" s="9"/>
      <c r="AK91" s="10"/>
      <c r="AL91" s="11"/>
      <c r="AM91" s="12"/>
      <c r="AN91" s="12"/>
      <c r="AO91" s="13"/>
      <c r="AP91" s="4"/>
      <c r="AT91" s="4"/>
      <c r="AU91" s="4"/>
      <c r="AV91" s="4"/>
      <c r="AX91" s="13"/>
      <c r="AY91" s="4"/>
    </row>
    <row r="92" spans="1:51" ht="15.75" x14ac:dyDescent="0.25">
      <c r="A92" s="359" t="s">
        <v>114</v>
      </c>
      <c r="B92" s="184" t="s">
        <v>172</v>
      </c>
      <c r="C92" s="333">
        <v>2004</v>
      </c>
      <c r="D92" s="184" t="s">
        <v>46</v>
      </c>
      <c r="E92" s="185">
        <v>87</v>
      </c>
      <c r="F92" s="185">
        <v>84</v>
      </c>
      <c r="G92" s="395">
        <f t="shared" si="20"/>
        <v>171</v>
      </c>
      <c r="H92" s="185">
        <v>14</v>
      </c>
      <c r="I92" s="267">
        <v>88</v>
      </c>
      <c r="J92" s="184">
        <v>90</v>
      </c>
      <c r="K92" s="395">
        <f t="shared" si="21"/>
        <v>178</v>
      </c>
      <c r="L92" s="366">
        <v>19</v>
      </c>
      <c r="M92" s="267">
        <v>88</v>
      </c>
      <c r="N92" s="184">
        <v>87</v>
      </c>
      <c r="O92" s="395">
        <f t="shared" si="22"/>
        <v>175</v>
      </c>
      <c r="P92" s="366">
        <v>14</v>
      </c>
      <c r="Q92" s="184">
        <v>94</v>
      </c>
      <c r="R92" s="184">
        <v>94</v>
      </c>
      <c r="S92" s="395">
        <f t="shared" si="23"/>
        <v>188</v>
      </c>
      <c r="T92" s="367">
        <v>30</v>
      </c>
      <c r="U92" s="184">
        <v>86</v>
      </c>
      <c r="V92" s="184">
        <v>83</v>
      </c>
      <c r="W92" s="404">
        <f t="shared" si="24"/>
        <v>169</v>
      </c>
      <c r="X92" s="405">
        <v>5</v>
      </c>
      <c r="Y92" s="184"/>
      <c r="Z92" s="184"/>
      <c r="AA92" s="316"/>
      <c r="AB92" s="367"/>
      <c r="AC92" s="368"/>
      <c r="AD92" s="368"/>
      <c r="AE92" s="324">
        <f t="shared" si="25"/>
        <v>881</v>
      </c>
      <c r="AF92" s="325">
        <f t="shared" si="26"/>
        <v>82</v>
      </c>
      <c r="AG92" s="326">
        <f t="shared" si="27"/>
        <v>176.2</v>
      </c>
      <c r="AH92" s="19"/>
      <c r="AI92" s="14"/>
      <c r="AJ92" s="9"/>
      <c r="AK92" s="10"/>
      <c r="AL92" s="11"/>
      <c r="AM92" s="12"/>
      <c r="AN92" s="12"/>
      <c r="AO92" s="13"/>
      <c r="AP92" s="4"/>
      <c r="AT92" s="4"/>
      <c r="AU92" s="4"/>
      <c r="AV92" s="4"/>
      <c r="AX92" s="13"/>
      <c r="AY92" s="4"/>
    </row>
    <row r="93" spans="1:51" ht="15.75" x14ac:dyDescent="0.25">
      <c r="A93" s="359" t="s">
        <v>115</v>
      </c>
      <c r="B93" s="184" t="s">
        <v>21</v>
      </c>
      <c r="C93" s="184">
        <v>2003</v>
      </c>
      <c r="D93" s="184" t="s">
        <v>26</v>
      </c>
      <c r="E93" s="185">
        <v>88</v>
      </c>
      <c r="F93" s="185">
        <v>87</v>
      </c>
      <c r="G93" s="395">
        <f t="shared" si="20"/>
        <v>175</v>
      </c>
      <c r="H93" s="185">
        <v>19</v>
      </c>
      <c r="I93" s="267"/>
      <c r="J93" s="184"/>
      <c r="K93" s="395"/>
      <c r="L93" s="366"/>
      <c r="M93" s="267">
        <v>91</v>
      </c>
      <c r="N93" s="184">
        <v>88</v>
      </c>
      <c r="O93" s="395">
        <f t="shared" si="22"/>
        <v>179</v>
      </c>
      <c r="P93" s="366">
        <v>20</v>
      </c>
      <c r="Q93" s="370">
        <v>90</v>
      </c>
      <c r="R93" s="184">
        <v>86</v>
      </c>
      <c r="S93" s="395">
        <f t="shared" si="23"/>
        <v>176</v>
      </c>
      <c r="T93" s="367">
        <v>17</v>
      </c>
      <c r="U93" s="370">
        <v>89</v>
      </c>
      <c r="V93" s="184">
        <v>90</v>
      </c>
      <c r="W93" s="395">
        <f t="shared" si="24"/>
        <v>179</v>
      </c>
      <c r="X93" s="367">
        <v>20</v>
      </c>
      <c r="Y93" s="370"/>
      <c r="Z93" s="184"/>
      <c r="AA93" s="316"/>
      <c r="AB93" s="367"/>
      <c r="AC93" s="368"/>
      <c r="AD93" s="368"/>
      <c r="AE93" s="324">
        <f t="shared" si="25"/>
        <v>709</v>
      </c>
      <c r="AF93" s="325">
        <f t="shared" si="26"/>
        <v>76</v>
      </c>
      <c r="AG93" s="326">
        <f t="shared" si="27"/>
        <v>177.25</v>
      </c>
      <c r="AH93" s="19"/>
      <c r="AI93" s="14"/>
      <c r="AJ93" s="9"/>
      <c r="AK93" s="10"/>
      <c r="AL93" s="11"/>
      <c r="AM93" s="12"/>
      <c r="AN93" s="12"/>
      <c r="AO93" s="13"/>
      <c r="AP93" s="4"/>
      <c r="AT93" s="4"/>
      <c r="AU93" s="4"/>
      <c r="AV93" s="4"/>
      <c r="AX93" s="13"/>
      <c r="AY93" s="4"/>
    </row>
    <row r="94" spans="1:51" ht="15.75" x14ac:dyDescent="0.25">
      <c r="A94" s="359" t="s">
        <v>116</v>
      </c>
      <c r="B94" s="184" t="s">
        <v>361</v>
      </c>
      <c r="C94" s="333">
        <v>2003</v>
      </c>
      <c r="D94" s="184" t="s">
        <v>155</v>
      </c>
      <c r="E94" s="185">
        <v>86</v>
      </c>
      <c r="F94" s="185">
        <v>89</v>
      </c>
      <c r="G94" s="395">
        <f t="shared" si="20"/>
        <v>175</v>
      </c>
      <c r="H94" s="185">
        <v>20</v>
      </c>
      <c r="I94" s="267">
        <v>88</v>
      </c>
      <c r="J94" s="184">
        <v>92</v>
      </c>
      <c r="K94" s="395">
        <f t="shared" ref="K94:K103" si="28">SUM(I94:J94)</f>
        <v>180</v>
      </c>
      <c r="L94" s="366">
        <v>22</v>
      </c>
      <c r="M94" s="267">
        <v>83</v>
      </c>
      <c r="N94" s="184">
        <v>83</v>
      </c>
      <c r="O94" s="404">
        <f t="shared" si="22"/>
        <v>166</v>
      </c>
      <c r="P94" s="365">
        <v>3</v>
      </c>
      <c r="Q94" s="267">
        <v>90</v>
      </c>
      <c r="R94" s="184">
        <v>88</v>
      </c>
      <c r="S94" s="395">
        <f t="shared" si="23"/>
        <v>178</v>
      </c>
      <c r="T94" s="367">
        <v>20</v>
      </c>
      <c r="U94" s="267">
        <v>84</v>
      </c>
      <c r="V94" s="184">
        <v>86</v>
      </c>
      <c r="W94" s="395">
        <f t="shared" si="24"/>
        <v>170</v>
      </c>
      <c r="X94" s="367">
        <v>8</v>
      </c>
      <c r="Y94" s="267"/>
      <c r="Z94" s="184"/>
      <c r="AA94" s="316"/>
      <c r="AB94" s="367"/>
      <c r="AC94" s="368"/>
      <c r="AD94" s="368"/>
      <c r="AE94" s="324">
        <f t="shared" si="25"/>
        <v>869</v>
      </c>
      <c r="AF94" s="325">
        <f t="shared" si="26"/>
        <v>73</v>
      </c>
      <c r="AG94" s="326">
        <f t="shared" si="27"/>
        <v>173.8</v>
      </c>
      <c r="AH94" s="19"/>
      <c r="AI94" s="14"/>
      <c r="AJ94" s="9"/>
      <c r="AK94" s="10"/>
      <c r="AL94" s="11"/>
      <c r="AM94" s="12"/>
      <c r="AN94" s="12"/>
      <c r="AO94" s="13"/>
      <c r="AP94" s="4"/>
      <c r="AT94" s="4"/>
      <c r="AU94" s="4"/>
      <c r="AV94" s="4"/>
      <c r="AX94" s="13"/>
      <c r="AY94" s="4"/>
    </row>
    <row r="95" spans="1:51" ht="15.75" x14ac:dyDescent="0.25">
      <c r="A95" s="359" t="s">
        <v>88</v>
      </c>
      <c r="B95" s="184" t="s">
        <v>72</v>
      </c>
      <c r="C95" s="333">
        <v>2004</v>
      </c>
      <c r="D95" s="184" t="s">
        <v>28</v>
      </c>
      <c r="E95" s="185">
        <v>89</v>
      </c>
      <c r="F95" s="185">
        <v>87</v>
      </c>
      <c r="G95" s="395">
        <f t="shared" si="20"/>
        <v>176</v>
      </c>
      <c r="H95" s="185">
        <v>22</v>
      </c>
      <c r="I95" s="267">
        <v>90</v>
      </c>
      <c r="J95" s="184">
        <v>86</v>
      </c>
      <c r="K95" s="395">
        <f t="shared" si="28"/>
        <v>176</v>
      </c>
      <c r="L95" s="366">
        <v>15</v>
      </c>
      <c r="M95" s="267"/>
      <c r="N95" s="184"/>
      <c r="O95" s="395"/>
      <c r="P95" s="366"/>
      <c r="Q95" s="267">
        <v>86</v>
      </c>
      <c r="R95" s="184">
        <v>89</v>
      </c>
      <c r="S95" s="395">
        <f t="shared" si="23"/>
        <v>175</v>
      </c>
      <c r="T95" s="367">
        <v>15</v>
      </c>
      <c r="U95" s="267">
        <v>89</v>
      </c>
      <c r="V95" s="184">
        <v>89</v>
      </c>
      <c r="W95" s="395">
        <f t="shared" si="24"/>
        <v>178</v>
      </c>
      <c r="X95" s="367">
        <v>18</v>
      </c>
      <c r="Y95" s="267"/>
      <c r="Z95" s="184"/>
      <c r="AA95" s="316"/>
      <c r="AB95" s="367"/>
      <c r="AC95" s="368"/>
      <c r="AD95" s="368"/>
      <c r="AE95" s="324">
        <f t="shared" si="25"/>
        <v>705</v>
      </c>
      <c r="AF95" s="325">
        <f t="shared" si="26"/>
        <v>70</v>
      </c>
      <c r="AG95" s="326">
        <f t="shared" si="27"/>
        <v>176.25</v>
      </c>
      <c r="AH95" s="19"/>
      <c r="AI95" s="8"/>
      <c r="AJ95" s="9"/>
      <c r="AK95" s="10"/>
      <c r="AL95" s="11"/>
      <c r="AM95" s="12"/>
      <c r="AN95" s="12"/>
      <c r="AO95" s="13"/>
      <c r="AP95" s="4"/>
      <c r="AT95" s="4"/>
      <c r="AU95" s="4"/>
      <c r="AV95" s="4"/>
      <c r="AX95" s="13"/>
      <c r="AY95" s="4"/>
    </row>
    <row r="96" spans="1:51" ht="15.75" x14ac:dyDescent="0.25">
      <c r="A96" s="359" t="s">
        <v>89</v>
      </c>
      <c r="B96" s="184" t="s">
        <v>170</v>
      </c>
      <c r="C96" s="333">
        <v>2004</v>
      </c>
      <c r="D96" s="184" t="s">
        <v>26</v>
      </c>
      <c r="E96" s="185">
        <v>87</v>
      </c>
      <c r="F96" s="185">
        <v>87</v>
      </c>
      <c r="G96" s="395">
        <f t="shared" si="20"/>
        <v>174</v>
      </c>
      <c r="H96" s="185">
        <v>17</v>
      </c>
      <c r="I96" s="267">
        <v>84</v>
      </c>
      <c r="J96" s="184">
        <v>83</v>
      </c>
      <c r="K96" s="404">
        <f t="shared" si="28"/>
        <v>167</v>
      </c>
      <c r="L96" s="365">
        <v>5</v>
      </c>
      <c r="M96" s="267">
        <v>79</v>
      </c>
      <c r="N96" s="184">
        <v>92</v>
      </c>
      <c r="O96" s="395">
        <f t="shared" ref="O96:O105" si="29">SUM(M96:N96)</f>
        <v>171</v>
      </c>
      <c r="P96" s="366">
        <v>10</v>
      </c>
      <c r="Q96" s="184">
        <v>87</v>
      </c>
      <c r="R96" s="184">
        <v>93</v>
      </c>
      <c r="S96" s="395">
        <f t="shared" si="23"/>
        <v>180</v>
      </c>
      <c r="T96" s="367">
        <v>26</v>
      </c>
      <c r="U96" s="184">
        <v>86</v>
      </c>
      <c r="V96" s="184">
        <v>86</v>
      </c>
      <c r="W96" s="395">
        <f t="shared" si="24"/>
        <v>172</v>
      </c>
      <c r="X96" s="367">
        <v>11</v>
      </c>
      <c r="Y96" s="184"/>
      <c r="Z96" s="184"/>
      <c r="AA96" s="316"/>
      <c r="AB96" s="367"/>
      <c r="AC96" s="368"/>
      <c r="AD96" s="368"/>
      <c r="AE96" s="324">
        <f t="shared" si="25"/>
        <v>864</v>
      </c>
      <c r="AF96" s="325">
        <f t="shared" si="26"/>
        <v>69</v>
      </c>
      <c r="AG96" s="326">
        <f t="shared" si="27"/>
        <v>172.8</v>
      </c>
      <c r="AH96" s="19"/>
      <c r="AI96" s="14"/>
      <c r="AJ96" s="9"/>
      <c r="AK96" s="10"/>
      <c r="AL96" s="11"/>
      <c r="AM96" s="12"/>
      <c r="AN96" s="12"/>
      <c r="AO96" s="13"/>
      <c r="AP96" s="4"/>
      <c r="AT96" s="4"/>
      <c r="AU96" s="4"/>
      <c r="AV96" s="4"/>
      <c r="AX96" s="13"/>
      <c r="AY96" s="4"/>
    </row>
    <row r="97" spans="1:51" ht="15.75" x14ac:dyDescent="0.25">
      <c r="A97" s="359" t="s">
        <v>90</v>
      </c>
      <c r="B97" s="184" t="s">
        <v>175</v>
      </c>
      <c r="C97" s="333">
        <v>2003</v>
      </c>
      <c r="D97" s="184" t="s">
        <v>29</v>
      </c>
      <c r="E97" s="185">
        <v>83</v>
      </c>
      <c r="F97" s="185">
        <v>83</v>
      </c>
      <c r="G97" s="395">
        <f t="shared" si="20"/>
        <v>166</v>
      </c>
      <c r="H97" s="185">
        <v>10</v>
      </c>
      <c r="I97" s="267">
        <v>85</v>
      </c>
      <c r="J97" s="184">
        <v>84</v>
      </c>
      <c r="K97" s="395">
        <f t="shared" si="28"/>
        <v>169</v>
      </c>
      <c r="L97" s="366">
        <v>9</v>
      </c>
      <c r="M97" s="267">
        <v>86</v>
      </c>
      <c r="N97" s="184">
        <v>89</v>
      </c>
      <c r="O97" s="395">
        <f t="shared" si="29"/>
        <v>175</v>
      </c>
      <c r="P97" s="366">
        <v>15</v>
      </c>
      <c r="Q97" s="267">
        <v>82</v>
      </c>
      <c r="R97" s="184">
        <v>85</v>
      </c>
      <c r="S97" s="404">
        <f t="shared" si="23"/>
        <v>167</v>
      </c>
      <c r="T97" s="405">
        <v>7</v>
      </c>
      <c r="U97" s="267">
        <v>89</v>
      </c>
      <c r="V97" s="184">
        <v>92</v>
      </c>
      <c r="W97" s="395">
        <f t="shared" si="24"/>
        <v>181</v>
      </c>
      <c r="X97" s="367">
        <v>22</v>
      </c>
      <c r="Y97" s="267"/>
      <c r="Z97" s="184"/>
      <c r="AA97" s="316"/>
      <c r="AB97" s="367"/>
      <c r="AC97" s="368"/>
      <c r="AD97" s="368"/>
      <c r="AE97" s="324">
        <f t="shared" si="25"/>
        <v>858</v>
      </c>
      <c r="AF97" s="325">
        <f t="shared" si="26"/>
        <v>63</v>
      </c>
      <c r="AG97" s="326">
        <f t="shared" si="27"/>
        <v>171.6</v>
      </c>
      <c r="AI97" s="8"/>
      <c r="AJ97" s="16"/>
      <c r="AK97" s="15"/>
      <c r="AL97" s="16"/>
      <c r="AN97" s="4"/>
      <c r="AO97" s="4"/>
      <c r="AP97" s="4"/>
      <c r="AT97" s="4"/>
      <c r="AU97" s="4"/>
      <c r="AV97" s="4"/>
      <c r="AX97" s="13"/>
      <c r="AY97" s="4"/>
    </row>
    <row r="98" spans="1:51" ht="15.75" x14ac:dyDescent="0.25">
      <c r="A98" s="359" t="s">
        <v>91</v>
      </c>
      <c r="B98" s="184" t="s">
        <v>171</v>
      </c>
      <c r="C98" s="333">
        <v>2003</v>
      </c>
      <c r="D98" s="184" t="s">
        <v>147</v>
      </c>
      <c r="E98" s="185">
        <v>88</v>
      </c>
      <c r="F98" s="185">
        <v>86</v>
      </c>
      <c r="G98" s="395">
        <f t="shared" si="20"/>
        <v>174</v>
      </c>
      <c r="H98" s="185">
        <v>16</v>
      </c>
      <c r="I98" s="267">
        <v>89</v>
      </c>
      <c r="J98" s="184">
        <v>90</v>
      </c>
      <c r="K98" s="395">
        <f t="shared" si="28"/>
        <v>179</v>
      </c>
      <c r="L98" s="366">
        <v>20</v>
      </c>
      <c r="M98" s="267">
        <v>86</v>
      </c>
      <c r="N98" s="184">
        <v>88</v>
      </c>
      <c r="O98" s="395">
        <f t="shared" si="29"/>
        <v>174</v>
      </c>
      <c r="P98" s="366">
        <v>12</v>
      </c>
      <c r="Q98" s="267">
        <v>86</v>
      </c>
      <c r="R98" s="184">
        <v>87</v>
      </c>
      <c r="S98" s="395">
        <f t="shared" si="23"/>
        <v>173</v>
      </c>
      <c r="T98" s="367">
        <v>11</v>
      </c>
      <c r="U98" s="267">
        <v>78</v>
      </c>
      <c r="V98" s="184">
        <v>89</v>
      </c>
      <c r="W98" s="404">
        <f t="shared" si="24"/>
        <v>167</v>
      </c>
      <c r="X98" s="405">
        <v>2</v>
      </c>
      <c r="Y98" s="267"/>
      <c r="Z98" s="184"/>
      <c r="AA98" s="316"/>
      <c r="AB98" s="367"/>
      <c r="AC98" s="368"/>
      <c r="AD98" s="368"/>
      <c r="AE98" s="324">
        <f t="shared" si="25"/>
        <v>867</v>
      </c>
      <c r="AF98" s="325">
        <f t="shared" si="26"/>
        <v>61</v>
      </c>
      <c r="AG98" s="326">
        <f t="shared" si="27"/>
        <v>173.4</v>
      </c>
      <c r="AI98" s="8"/>
      <c r="AJ98" s="16"/>
      <c r="AK98" s="15"/>
      <c r="AL98" s="16"/>
      <c r="AN98" s="4"/>
      <c r="AO98" s="4"/>
      <c r="AP98" s="4"/>
      <c r="AT98" s="4"/>
      <c r="AU98" s="4"/>
      <c r="AV98" s="4"/>
      <c r="AX98" s="13"/>
      <c r="AY98" s="4"/>
    </row>
    <row r="99" spans="1:51" ht="15.75" x14ac:dyDescent="0.25">
      <c r="A99" s="359" t="s">
        <v>92</v>
      </c>
      <c r="B99" s="184" t="s">
        <v>174</v>
      </c>
      <c r="C99" s="333">
        <v>2003</v>
      </c>
      <c r="D99" s="184" t="s">
        <v>28</v>
      </c>
      <c r="E99" s="185">
        <v>85</v>
      </c>
      <c r="F99" s="185">
        <v>83</v>
      </c>
      <c r="G99" s="395">
        <f t="shared" si="20"/>
        <v>168</v>
      </c>
      <c r="H99" s="185">
        <v>11</v>
      </c>
      <c r="I99" s="267">
        <v>90</v>
      </c>
      <c r="J99" s="184">
        <v>87</v>
      </c>
      <c r="K99" s="395">
        <f t="shared" si="28"/>
        <v>177</v>
      </c>
      <c r="L99" s="366">
        <v>16</v>
      </c>
      <c r="M99" s="267">
        <v>86</v>
      </c>
      <c r="N99" s="184">
        <v>90</v>
      </c>
      <c r="O99" s="395">
        <f t="shared" si="29"/>
        <v>176</v>
      </c>
      <c r="P99" s="366">
        <v>17</v>
      </c>
      <c r="Q99" s="184">
        <v>86</v>
      </c>
      <c r="R99" s="184">
        <v>83</v>
      </c>
      <c r="S99" s="395">
        <f t="shared" si="23"/>
        <v>169</v>
      </c>
      <c r="T99" s="367">
        <v>8</v>
      </c>
      <c r="U99" s="184"/>
      <c r="V99" s="184"/>
      <c r="W99" s="395">
        <f t="shared" si="24"/>
        <v>0</v>
      </c>
      <c r="X99" s="367"/>
      <c r="Y99" s="184"/>
      <c r="Z99" s="184"/>
      <c r="AA99" s="316"/>
      <c r="AB99" s="367"/>
      <c r="AC99" s="368"/>
      <c r="AD99" s="368"/>
      <c r="AE99" s="324">
        <f t="shared" si="25"/>
        <v>690</v>
      </c>
      <c r="AF99" s="325">
        <f t="shared" si="26"/>
        <v>52</v>
      </c>
      <c r="AG99" s="326">
        <f t="shared" si="27"/>
        <v>138</v>
      </c>
      <c r="AI99" s="8"/>
      <c r="AJ99" s="16"/>
      <c r="AK99" s="15"/>
      <c r="AL99" s="16"/>
      <c r="AN99" s="4"/>
      <c r="AO99" s="4"/>
      <c r="AP99" s="4"/>
      <c r="AT99" s="4"/>
      <c r="AU99" s="4"/>
      <c r="AV99" s="4"/>
      <c r="AX99" s="13"/>
      <c r="AY99" s="4"/>
    </row>
    <row r="100" spans="1:51" ht="15.75" x14ac:dyDescent="0.25">
      <c r="A100" s="359" t="s">
        <v>93</v>
      </c>
      <c r="B100" s="333" t="s">
        <v>339</v>
      </c>
      <c r="C100" s="333">
        <v>2004</v>
      </c>
      <c r="D100" s="333" t="s">
        <v>155</v>
      </c>
      <c r="E100" s="184"/>
      <c r="F100" s="184"/>
      <c r="G100" s="316"/>
      <c r="H100" s="396"/>
      <c r="I100" s="267">
        <v>88</v>
      </c>
      <c r="J100" s="184">
        <v>89</v>
      </c>
      <c r="K100" s="395">
        <f t="shared" si="28"/>
        <v>177</v>
      </c>
      <c r="L100" s="366">
        <v>17</v>
      </c>
      <c r="M100" s="267">
        <v>83</v>
      </c>
      <c r="N100" s="184">
        <v>87</v>
      </c>
      <c r="O100" s="395">
        <f t="shared" si="29"/>
        <v>170</v>
      </c>
      <c r="P100" s="366">
        <v>8</v>
      </c>
      <c r="Q100" s="184">
        <v>86</v>
      </c>
      <c r="R100" s="184">
        <v>88</v>
      </c>
      <c r="S100" s="395">
        <f t="shared" si="23"/>
        <v>174</v>
      </c>
      <c r="T100" s="334">
        <v>13</v>
      </c>
      <c r="U100" s="184">
        <v>83</v>
      </c>
      <c r="V100" s="184">
        <v>88</v>
      </c>
      <c r="W100" s="395">
        <f t="shared" si="24"/>
        <v>171</v>
      </c>
      <c r="X100" s="334">
        <v>10</v>
      </c>
      <c r="Y100" s="184"/>
      <c r="Z100" s="184"/>
      <c r="AA100" s="316"/>
      <c r="AB100" s="334"/>
      <c r="AC100" s="368"/>
      <c r="AD100" s="368"/>
      <c r="AE100" s="324">
        <f t="shared" si="25"/>
        <v>692</v>
      </c>
      <c r="AF100" s="325">
        <f t="shared" si="26"/>
        <v>48</v>
      </c>
      <c r="AG100" s="326">
        <f t="shared" si="27"/>
        <v>173</v>
      </c>
      <c r="AI100" s="8"/>
      <c r="AJ100" s="16"/>
      <c r="AK100" s="15"/>
      <c r="AL100" s="16"/>
      <c r="AN100" s="4"/>
      <c r="AO100" s="4"/>
      <c r="AP100" s="4"/>
      <c r="AT100" s="4"/>
      <c r="AU100" s="4"/>
      <c r="AV100" s="4"/>
      <c r="AX100" s="13"/>
      <c r="AY100" s="4"/>
    </row>
    <row r="101" spans="1:51" ht="15.75" x14ac:dyDescent="0.25">
      <c r="A101" s="359" t="s">
        <v>94</v>
      </c>
      <c r="B101" s="184" t="s">
        <v>85</v>
      </c>
      <c r="C101" s="333">
        <v>2003</v>
      </c>
      <c r="D101" s="184" t="s">
        <v>46</v>
      </c>
      <c r="E101" s="185">
        <v>86</v>
      </c>
      <c r="F101" s="185">
        <v>87</v>
      </c>
      <c r="G101" s="395">
        <f>SUM(E101:F101)</f>
        <v>173</v>
      </c>
      <c r="H101" s="185">
        <v>15</v>
      </c>
      <c r="I101" s="267">
        <v>72</v>
      </c>
      <c r="J101" s="184">
        <v>84</v>
      </c>
      <c r="K101" s="404">
        <f t="shared" si="28"/>
        <v>156</v>
      </c>
      <c r="L101" s="365">
        <v>3</v>
      </c>
      <c r="M101" s="267">
        <v>87</v>
      </c>
      <c r="N101" s="184">
        <v>89</v>
      </c>
      <c r="O101" s="395">
        <f t="shared" si="29"/>
        <v>176</v>
      </c>
      <c r="P101" s="366">
        <v>16</v>
      </c>
      <c r="Q101" s="267">
        <v>83</v>
      </c>
      <c r="R101" s="184">
        <v>77</v>
      </c>
      <c r="S101" s="395">
        <f t="shared" si="23"/>
        <v>160</v>
      </c>
      <c r="T101" s="367">
        <v>4</v>
      </c>
      <c r="U101" s="267">
        <v>87</v>
      </c>
      <c r="V101" s="184">
        <v>84</v>
      </c>
      <c r="W101" s="395">
        <f t="shared" si="24"/>
        <v>171</v>
      </c>
      <c r="X101" s="367">
        <v>9</v>
      </c>
      <c r="Y101" s="267"/>
      <c r="Z101" s="184"/>
      <c r="AA101" s="316"/>
      <c r="AB101" s="367"/>
      <c r="AC101" s="368"/>
      <c r="AD101" s="368"/>
      <c r="AE101" s="324">
        <f t="shared" si="25"/>
        <v>836</v>
      </c>
      <c r="AF101" s="325">
        <f t="shared" si="26"/>
        <v>47</v>
      </c>
      <c r="AG101" s="326">
        <f t="shared" si="27"/>
        <v>167.2</v>
      </c>
      <c r="AI101" s="14"/>
      <c r="AJ101" s="9"/>
      <c r="AK101" s="10"/>
      <c r="AL101" s="11"/>
      <c r="AM101" s="12"/>
      <c r="AN101" s="12"/>
      <c r="AO101" s="13"/>
      <c r="AP101" s="4"/>
      <c r="AQ101" s="23"/>
      <c r="AR101" s="24"/>
      <c r="AS101" s="9"/>
      <c r="AT101" s="17"/>
      <c r="AU101" s="9"/>
      <c r="AV101" s="12"/>
      <c r="AW101" s="12"/>
      <c r="AX101" s="13"/>
      <c r="AY101" s="4"/>
    </row>
    <row r="102" spans="1:51" ht="15.75" x14ac:dyDescent="0.25">
      <c r="A102" s="359" t="s">
        <v>95</v>
      </c>
      <c r="B102" s="184" t="s">
        <v>176</v>
      </c>
      <c r="C102" s="333">
        <v>2004</v>
      </c>
      <c r="D102" s="184" t="s">
        <v>29</v>
      </c>
      <c r="E102" s="185">
        <v>82</v>
      </c>
      <c r="F102" s="185">
        <v>72</v>
      </c>
      <c r="G102" s="395">
        <f>SUM(E102:F102)</f>
        <v>154</v>
      </c>
      <c r="H102" s="185">
        <v>7</v>
      </c>
      <c r="I102" s="267">
        <v>83</v>
      </c>
      <c r="J102" s="184">
        <v>80</v>
      </c>
      <c r="K102" s="395">
        <f t="shared" si="28"/>
        <v>163</v>
      </c>
      <c r="L102" s="366">
        <v>4</v>
      </c>
      <c r="M102" s="267">
        <v>93</v>
      </c>
      <c r="N102" s="184">
        <v>88</v>
      </c>
      <c r="O102" s="395">
        <f t="shared" si="29"/>
        <v>181</v>
      </c>
      <c r="P102" s="366">
        <v>22</v>
      </c>
      <c r="Q102" s="267"/>
      <c r="R102" s="184"/>
      <c r="S102" s="395"/>
      <c r="T102" s="367"/>
      <c r="U102" s="267">
        <v>88</v>
      </c>
      <c r="V102" s="184">
        <v>87</v>
      </c>
      <c r="W102" s="395">
        <f t="shared" si="24"/>
        <v>175</v>
      </c>
      <c r="X102" s="367">
        <v>14</v>
      </c>
      <c r="Y102" s="267"/>
      <c r="Z102" s="184"/>
      <c r="AA102" s="316"/>
      <c r="AB102" s="367"/>
      <c r="AC102" s="368"/>
      <c r="AD102" s="368"/>
      <c r="AE102" s="324">
        <f t="shared" si="25"/>
        <v>673</v>
      </c>
      <c r="AF102" s="325">
        <f t="shared" si="26"/>
        <v>47</v>
      </c>
      <c r="AG102" s="326">
        <f t="shared" si="27"/>
        <v>168.25</v>
      </c>
      <c r="AH102" s="3"/>
      <c r="AI102" s="8"/>
      <c r="AJ102" s="9"/>
      <c r="AK102" s="10"/>
      <c r="AL102" s="11"/>
      <c r="AM102" s="12"/>
      <c r="AN102" s="12"/>
      <c r="AO102" s="13"/>
      <c r="AP102" s="4"/>
      <c r="AQ102" s="23"/>
      <c r="AR102" s="24"/>
      <c r="AS102" s="9"/>
      <c r="AT102" s="17"/>
      <c r="AU102" s="9"/>
      <c r="AV102" s="12"/>
      <c r="AW102" s="12"/>
      <c r="AX102" s="13"/>
      <c r="AY102" s="4"/>
    </row>
    <row r="103" spans="1:51" ht="15.75" x14ac:dyDescent="0.25">
      <c r="A103" s="359" t="s">
        <v>96</v>
      </c>
      <c r="B103" s="184" t="s">
        <v>25</v>
      </c>
      <c r="C103" s="333">
        <v>2003</v>
      </c>
      <c r="D103" s="184" t="s">
        <v>28</v>
      </c>
      <c r="E103" s="185">
        <v>80</v>
      </c>
      <c r="F103" s="185">
        <v>85</v>
      </c>
      <c r="G103" s="395">
        <f>SUM(E103:F103)</f>
        <v>165</v>
      </c>
      <c r="H103" s="185">
        <v>8</v>
      </c>
      <c r="I103" s="267">
        <v>85</v>
      </c>
      <c r="J103" s="184">
        <v>89</v>
      </c>
      <c r="K103" s="395">
        <f t="shared" si="28"/>
        <v>174</v>
      </c>
      <c r="L103" s="366">
        <v>14</v>
      </c>
      <c r="M103" s="267">
        <v>84</v>
      </c>
      <c r="N103" s="184">
        <v>89</v>
      </c>
      <c r="O103" s="395">
        <f t="shared" si="29"/>
        <v>173</v>
      </c>
      <c r="P103" s="366">
        <v>11</v>
      </c>
      <c r="Q103" s="267">
        <v>86</v>
      </c>
      <c r="R103" s="184">
        <v>84</v>
      </c>
      <c r="S103" s="395">
        <f>SUM(Q103:R103)</f>
        <v>170</v>
      </c>
      <c r="T103" s="334">
        <v>10</v>
      </c>
      <c r="U103" s="267">
        <v>89</v>
      </c>
      <c r="V103" s="184">
        <v>79</v>
      </c>
      <c r="W103" s="404">
        <f t="shared" si="24"/>
        <v>168</v>
      </c>
      <c r="X103" s="405">
        <v>3</v>
      </c>
      <c r="Y103" s="267"/>
      <c r="Z103" s="184"/>
      <c r="AA103" s="316"/>
      <c r="AB103" s="334"/>
      <c r="AC103" s="368"/>
      <c r="AD103" s="368"/>
      <c r="AE103" s="324">
        <f t="shared" si="25"/>
        <v>850</v>
      </c>
      <c r="AF103" s="325">
        <f t="shared" si="26"/>
        <v>46</v>
      </c>
      <c r="AG103" s="326">
        <f t="shared" si="27"/>
        <v>170</v>
      </c>
      <c r="AH103" s="19"/>
      <c r="AI103" s="14"/>
      <c r="AJ103" s="9"/>
      <c r="AK103" s="10"/>
      <c r="AL103" s="11"/>
      <c r="AM103" s="12"/>
      <c r="AN103" s="12"/>
      <c r="AO103" s="13"/>
      <c r="AP103" s="4"/>
      <c r="AQ103" s="4"/>
      <c r="AT103" s="4"/>
      <c r="AU103" s="4"/>
      <c r="AV103" s="4"/>
      <c r="AX103" s="4"/>
      <c r="AY103" s="4"/>
    </row>
    <row r="104" spans="1:51" ht="15.75" x14ac:dyDescent="0.25">
      <c r="A104" s="359" t="s">
        <v>97</v>
      </c>
      <c r="B104" s="184" t="s">
        <v>360</v>
      </c>
      <c r="C104" s="333">
        <v>2003</v>
      </c>
      <c r="D104" s="184" t="s">
        <v>27</v>
      </c>
      <c r="E104" s="185"/>
      <c r="F104" s="185"/>
      <c r="G104" s="395"/>
      <c r="H104" s="185"/>
      <c r="I104" s="267"/>
      <c r="J104" s="184"/>
      <c r="K104" s="395"/>
      <c r="L104" s="366"/>
      <c r="M104" s="267">
        <v>89</v>
      </c>
      <c r="N104" s="184">
        <v>81</v>
      </c>
      <c r="O104" s="395">
        <f t="shared" si="29"/>
        <v>170</v>
      </c>
      <c r="P104" s="366">
        <v>6</v>
      </c>
      <c r="Q104" s="184">
        <v>90</v>
      </c>
      <c r="R104" s="184">
        <v>88</v>
      </c>
      <c r="S104" s="395">
        <f>SUM(Q104:R104)</f>
        <v>178</v>
      </c>
      <c r="T104" s="334">
        <v>21</v>
      </c>
      <c r="U104" s="184">
        <v>90</v>
      </c>
      <c r="V104" s="184">
        <v>87</v>
      </c>
      <c r="W104" s="395">
        <f t="shared" si="24"/>
        <v>177</v>
      </c>
      <c r="X104" s="334">
        <v>16</v>
      </c>
      <c r="Y104" s="184"/>
      <c r="Z104" s="184"/>
      <c r="AA104" s="316"/>
      <c r="AB104" s="334"/>
      <c r="AC104" s="368"/>
      <c r="AD104" s="368"/>
      <c r="AE104" s="324">
        <f t="shared" si="25"/>
        <v>525</v>
      </c>
      <c r="AF104" s="325">
        <f t="shared" si="26"/>
        <v>43</v>
      </c>
      <c r="AG104" s="326">
        <f t="shared" si="27"/>
        <v>175</v>
      </c>
      <c r="AH104" s="19"/>
      <c r="AI104" s="8"/>
      <c r="AJ104" s="9"/>
      <c r="AK104" s="10"/>
      <c r="AL104" s="11"/>
      <c r="AM104" s="12"/>
      <c r="AN104" s="12"/>
      <c r="AO104" s="13"/>
      <c r="AP104" s="4"/>
      <c r="AQ104" s="4"/>
      <c r="AT104" s="4"/>
      <c r="AU104" s="4"/>
      <c r="AV104" s="4"/>
      <c r="AX104" s="4"/>
      <c r="AY104" s="4"/>
    </row>
    <row r="105" spans="1:51" ht="15.75" x14ac:dyDescent="0.25">
      <c r="A105" s="359" t="s">
        <v>98</v>
      </c>
      <c r="B105" s="184" t="s">
        <v>173</v>
      </c>
      <c r="C105" s="333">
        <v>2004</v>
      </c>
      <c r="D105" s="184" t="s">
        <v>46</v>
      </c>
      <c r="E105" s="185">
        <v>82</v>
      </c>
      <c r="F105" s="185">
        <v>87</v>
      </c>
      <c r="G105" s="395">
        <f>SUM(E105:F105)</f>
        <v>169</v>
      </c>
      <c r="H105" s="185">
        <v>12</v>
      </c>
      <c r="I105" s="267">
        <v>84</v>
      </c>
      <c r="J105" s="184">
        <v>85</v>
      </c>
      <c r="K105" s="395">
        <f>SUM(I105:J105)</f>
        <v>169</v>
      </c>
      <c r="L105" s="366">
        <v>10</v>
      </c>
      <c r="M105" s="267">
        <v>80</v>
      </c>
      <c r="N105" s="184">
        <v>86</v>
      </c>
      <c r="O105" s="404">
        <f t="shared" si="29"/>
        <v>166</v>
      </c>
      <c r="P105" s="365">
        <v>4</v>
      </c>
      <c r="Q105" s="267">
        <v>85</v>
      </c>
      <c r="R105" s="184">
        <v>82</v>
      </c>
      <c r="S105" s="395">
        <f>SUM(Q105:R105)</f>
        <v>167</v>
      </c>
      <c r="T105" s="367">
        <v>5</v>
      </c>
      <c r="U105" s="267">
        <v>87</v>
      </c>
      <c r="V105" s="184">
        <v>83</v>
      </c>
      <c r="W105" s="395">
        <f t="shared" si="24"/>
        <v>170</v>
      </c>
      <c r="X105" s="367">
        <v>7</v>
      </c>
      <c r="Y105" s="267"/>
      <c r="Z105" s="184"/>
      <c r="AA105" s="316"/>
      <c r="AB105" s="367"/>
      <c r="AC105" s="368"/>
      <c r="AD105" s="368"/>
      <c r="AE105" s="324">
        <f t="shared" si="25"/>
        <v>841</v>
      </c>
      <c r="AF105" s="325">
        <f t="shared" si="26"/>
        <v>38</v>
      </c>
      <c r="AG105" s="326">
        <f t="shared" si="27"/>
        <v>168.2</v>
      </c>
      <c r="AH105" s="20"/>
      <c r="AI105" s="14"/>
      <c r="AJ105" s="9"/>
      <c r="AK105" s="10"/>
      <c r="AL105" s="11"/>
      <c r="AM105" s="12"/>
      <c r="AN105" s="12"/>
      <c r="AO105" s="13"/>
      <c r="AP105" s="4"/>
      <c r="AQ105" s="4"/>
      <c r="AT105" s="4"/>
      <c r="AU105" s="4"/>
      <c r="AV105" s="4"/>
      <c r="AX105" s="25"/>
      <c r="AY105" s="25"/>
    </row>
    <row r="106" spans="1:51" ht="15.75" x14ac:dyDescent="0.25">
      <c r="A106" s="359" t="s">
        <v>99</v>
      </c>
      <c r="B106" s="184" t="s">
        <v>454</v>
      </c>
      <c r="C106" s="333">
        <v>2003</v>
      </c>
      <c r="D106" s="184" t="s">
        <v>147</v>
      </c>
      <c r="E106" s="185"/>
      <c r="F106" s="185"/>
      <c r="G106" s="395"/>
      <c r="H106" s="185"/>
      <c r="I106" s="267"/>
      <c r="J106" s="184"/>
      <c r="K106" s="395"/>
      <c r="L106" s="366"/>
      <c r="M106" s="267"/>
      <c r="N106" s="184"/>
      <c r="O106" s="395"/>
      <c r="P106" s="366"/>
      <c r="Q106" s="184">
        <v>87</v>
      </c>
      <c r="R106" s="184">
        <v>92</v>
      </c>
      <c r="S106" s="395">
        <f>SUM(Q106:R106)</f>
        <v>179</v>
      </c>
      <c r="T106" s="334">
        <v>24</v>
      </c>
      <c r="U106" s="184">
        <v>87</v>
      </c>
      <c r="V106" s="184">
        <v>81</v>
      </c>
      <c r="W106" s="395">
        <f t="shared" si="24"/>
        <v>168</v>
      </c>
      <c r="X106" s="334">
        <v>4</v>
      </c>
      <c r="Y106" s="184"/>
      <c r="Z106" s="184"/>
      <c r="AA106" s="316"/>
      <c r="AB106" s="334"/>
      <c r="AC106" s="368"/>
      <c r="AD106" s="368"/>
      <c r="AE106" s="324">
        <f t="shared" si="25"/>
        <v>347</v>
      </c>
      <c r="AF106" s="325">
        <f t="shared" si="26"/>
        <v>28</v>
      </c>
      <c r="AG106" s="326">
        <f t="shared" si="27"/>
        <v>173.5</v>
      </c>
      <c r="AH106" s="20"/>
      <c r="AI106" s="14"/>
      <c r="AJ106" s="9"/>
      <c r="AK106" s="10"/>
      <c r="AL106" s="11"/>
      <c r="AM106" s="12"/>
      <c r="AN106" s="12"/>
      <c r="AO106" s="13"/>
      <c r="AP106" s="4"/>
      <c r="AQ106" s="4"/>
      <c r="AT106" s="4"/>
      <c r="AU106" s="4"/>
      <c r="AV106" s="4"/>
      <c r="AX106" s="25"/>
      <c r="AY106" s="25"/>
    </row>
    <row r="107" spans="1:51" ht="15.75" x14ac:dyDescent="0.25">
      <c r="A107" s="359" t="s">
        <v>100</v>
      </c>
      <c r="B107" s="184" t="s">
        <v>178</v>
      </c>
      <c r="C107" s="333">
        <v>2004</v>
      </c>
      <c r="D107" s="184" t="s">
        <v>74</v>
      </c>
      <c r="E107" s="185">
        <v>58</v>
      </c>
      <c r="F107" s="185">
        <v>76</v>
      </c>
      <c r="G107" s="395">
        <f>SUM(E107:F107)</f>
        <v>134</v>
      </c>
      <c r="H107" s="185">
        <v>5</v>
      </c>
      <c r="I107" s="267">
        <v>82</v>
      </c>
      <c r="J107" s="184">
        <v>86</v>
      </c>
      <c r="K107" s="395">
        <f>SUM(I107:J107)</f>
        <v>168</v>
      </c>
      <c r="L107" s="366">
        <v>8</v>
      </c>
      <c r="M107" s="267">
        <v>83</v>
      </c>
      <c r="N107" s="184">
        <v>91</v>
      </c>
      <c r="O107" s="395">
        <f>SUM(M107:N107)</f>
        <v>174</v>
      </c>
      <c r="P107" s="366">
        <v>13</v>
      </c>
      <c r="Q107" s="267"/>
      <c r="R107" s="184"/>
      <c r="S107" s="395">
        <f>SUM(Q107:R107)</f>
        <v>0</v>
      </c>
      <c r="T107" s="367"/>
      <c r="U107" s="267"/>
      <c r="V107" s="184"/>
      <c r="W107" s="395"/>
      <c r="X107" s="367"/>
      <c r="Y107" s="267"/>
      <c r="Z107" s="184"/>
      <c r="AA107" s="316"/>
      <c r="AB107" s="367"/>
      <c r="AC107" s="368"/>
      <c r="AD107" s="368"/>
      <c r="AE107" s="324">
        <f t="shared" si="25"/>
        <v>476</v>
      </c>
      <c r="AF107" s="325">
        <f t="shared" si="26"/>
        <v>26</v>
      </c>
      <c r="AG107" s="326">
        <f t="shared" si="27"/>
        <v>119</v>
      </c>
      <c r="AH107" s="20"/>
      <c r="AI107" s="14"/>
      <c r="AJ107" s="9"/>
      <c r="AK107" s="10"/>
      <c r="AL107" s="11"/>
      <c r="AM107" s="12"/>
      <c r="AN107" s="12"/>
      <c r="AO107" s="13"/>
      <c r="AP107" s="4"/>
      <c r="AQ107" s="4"/>
      <c r="AT107" s="4"/>
      <c r="AU107" s="4"/>
      <c r="AV107" s="4"/>
      <c r="AX107" s="25"/>
      <c r="AY107" s="25"/>
    </row>
    <row r="108" spans="1:51" ht="15.75" x14ac:dyDescent="0.25">
      <c r="A108" s="359" t="s">
        <v>101</v>
      </c>
      <c r="B108" s="333" t="s">
        <v>341</v>
      </c>
      <c r="C108" s="333">
        <v>2003</v>
      </c>
      <c r="D108" s="333" t="s">
        <v>263</v>
      </c>
      <c r="E108" s="184"/>
      <c r="F108" s="184"/>
      <c r="G108" s="316"/>
      <c r="H108" s="185"/>
      <c r="I108" s="267">
        <v>88</v>
      </c>
      <c r="J108" s="184">
        <v>84</v>
      </c>
      <c r="K108" s="395">
        <f>SUM(I108:J108)</f>
        <v>172</v>
      </c>
      <c r="L108" s="366">
        <v>12</v>
      </c>
      <c r="M108" s="267">
        <v>88</v>
      </c>
      <c r="N108" s="184">
        <v>83</v>
      </c>
      <c r="O108" s="395">
        <f>SUM(M108:N108)</f>
        <v>171</v>
      </c>
      <c r="P108" s="366">
        <v>9</v>
      </c>
      <c r="Q108" s="267"/>
      <c r="R108" s="184"/>
      <c r="S108" s="395"/>
      <c r="T108" s="334"/>
      <c r="U108" s="267"/>
      <c r="V108" s="184"/>
      <c r="W108" s="395"/>
      <c r="X108" s="334"/>
      <c r="Y108" s="267"/>
      <c r="Z108" s="184"/>
      <c r="AA108" s="316"/>
      <c r="AB108" s="334"/>
      <c r="AC108" s="368"/>
      <c r="AD108" s="368"/>
      <c r="AE108" s="324">
        <f t="shared" si="25"/>
        <v>343</v>
      </c>
      <c r="AF108" s="325">
        <f t="shared" si="26"/>
        <v>21</v>
      </c>
      <c r="AG108" s="326">
        <f t="shared" si="27"/>
        <v>171.5</v>
      </c>
      <c r="AH108" s="20"/>
      <c r="AI108" s="14"/>
      <c r="AJ108" s="9"/>
      <c r="AK108" s="10"/>
      <c r="AL108" s="11"/>
      <c r="AM108" s="12"/>
      <c r="AN108" s="12"/>
      <c r="AO108" s="13"/>
      <c r="AP108" s="4"/>
      <c r="AQ108" s="4"/>
      <c r="AT108" s="4"/>
      <c r="AU108" s="4"/>
      <c r="AV108" s="4"/>
      <c r="AX108" s="25"/>
      <c r="AY108" s="25"/>
    </row>
    <row r="109" spans="1:51" ht="15.75" x14ac:dyDescent="0.25">
      <c r="A109" s="359" t="s">
        <v>102</v>
      </c>
      <c r="B109" s="184" t="s">
        <v>84</v>
      </c>
      <c r="C109" s="333">
        <v>2003</v>
      </c>
      <c r="D109" s="184" t="s">
        <v>29</v>
      </c>
      <c r="E109" s="185">
        <v>87</v>
      </c>
      <c r="F109" s="185">
        <v>83</v>
      </c>
      <c r="G109" s="395">
        <f>SUM(E109:F109)</f>
        <v>170</v>
      </c>
      <c r="H109" s="185">
        <v>13</v>
      </c>
      <c r="I109" s="267">
        <v>84</v>
      </c>
      <c r="J109" s="184">
        <v>83</v>
      </c>
      <c r="K109" s="395">
        <f>SUM(I109:J109)</f>
        <v>167</v>
      </c>
      <c r="L109" s="366">
        <v>6</v>
      </c>
      <c r="M109" s="267"/>
      <c r="N109" s="184"/>
      <c r="O109" s="395"/>
      <c r="P109" s="366"/>
      <c r="Q109" s="184"/>
      <c r="R109" s="184"/>
      <c r="S109" s="395"/>
      <c r="T109" s="367"/>
      <c r="U109" s="184"/>
      <c r="V109" s="184"/>
      <c r="W109" s="395"/>
      <c r="X109" s="367"/>
      <c r="Y109" s="184"/>
      <c r="Z109" s="184"/>
      <c r="AA109" s="316"/>
      <c r="AB109" s="367"/>
      <c r="AC109" s="368"/>
      <c r="AD109" s="368"/>
      <c r="AE109" s="324">
        <f t="shared" si="25"/>
        <v>337</v>
      </c>
      <c r="AF109" s="325">
        <f t="shared" si="26"/>
        <v>19</v>
      </c>
      <c r="AG109" s="326">
        <f t="shared" si="27"/>
        <v>168.5</v>
      </c>
      <c r="AH109" s="20"/>
      <c r="AI109" s="14"/>
      <c r="AJ109" s="9"/>
      <c r="AK109" s="10"/>
      <c r="AL109" s="11"/>
      <c r="AM109" s="12"/>
      <c r="AN109" s="12"/>
      <c r="AO109" s="13"/>
      <c r="AP109" s="4"/>
      <c r="AQ109" s="4"/>
      <c r="AT109" s="4"/>
      <c r="AU109" s="4"/>
      <c r="AV109" s="4"/>
      <c r="AX109" s="25"/>
      <c r="AY109" s="25"/>
    </row>
    <row r="110" spans="1:51" ht="15.75" x14ac:dyDescent="0.25">
      <c r="A110" s="359" t="s">
        <v>103</v>
      </c>
      <c r="B110" s="372" t="s">
        <v>474</v>
      </c>
      <c r="C110" s="372"/>
      <c r="D110" s="373" t="s">
        <v>457</v>
      </c>
      <c r="E110" s="267"/>
      <c r="F110" s="184"/>
      <c r="G110" s="316"/>
      <c r="H110" s="334"/>
      <c r="I110" s="267"/>
      <c r="J110" s="184"/>
      <c r="K110" s="316"/>
      <c r="L110" s="366"/>
      <c r="M110" s="267"/>
      <c r="N110" s="184"/>
      <c r="O110" s="316"/>
      <c r="P110" s="366"/>
      <c r="Q110" s="267"/>
      <c r="R110" s="184"/>
      <c r="S110" s="316"/>
      <c r="T110" s="367"/>
      <c r="U110" s="267">
        <v>86</v>
      </c>
      <c r="V110" s="184">
        <v>90</v>
      </c>
      <c r="W110" s="395">
        <f>SUM(U110:V110)</f>
        <v>176</v>
      </c>
      <c r="X110" s="367">
        <v>15</v>
      </c>
      <c r="Y110" s="267"/>
      <c r="Z110" s="184"/>
      <c r="AA110" s="316"/>
      <c r="AB110" s="367"/>
      <c r="AC110" s="368"/>
      <c r="AD110" s="368"/>
      <c r="AE110" s="324">
        <f t="shared" si="25"/>
        <v>176</v>
      </c>
      <c r="AF110" s="325">
        <f t="shared" si="26"/>
        <v>15</v>
      </c>
      <c r="AG110" s="326">
        <f t="shared" si="27"/>
        <v>176</v>
      </c>
      <c r="AH110" s="20"/>
      <c r="AI110" s="14"/>
      <c r="AJ110" s="9"/>
      <c r="AK110" s="10"/>
      <c r="AL110" s="11"/>
      <c r="AM110" s="12"/>
      <c r="AN110" s="12"/>
      <c r="AO110" s="13"/>
      <c r="AP110" s="4"/>
      <c r="AQ110" s="4"/>
      <c r="AT110" s="4"/>
      <c r="AU110" s="4"/>
      <c r="AV110" s="4"/>
      <c r="AX110" s="25"/>
      <c r="AY110" s="25"/>
    </row>
    <row r="111" spans="1:51" ht="15.75" x14ac:dyDescent="0.25">
      <c r="A111" s="359" t="s">
        <v>104</v>
      </c>
      <c r="B111" s="372" t="s">
        <v>340</v>
      </c>
      <c r="C111" s="372">
        <v>2004</v>
      </c>
      <c r="D111" s="373" t="s">
        <v>212</v>
      </c>
      <c r="E111" s="267"/>
      <c r="F111" s="184"/>
      <c r="G111" s="316"/>
      <c r="H111" s="334"/>
      <c r="I111" s="267">
        <v>85</v>
      </c>
      <c r="J111" s="184">
        <v>89</v>
      </c>
      <c r="K111" s="395">
        <f>SUM(I111:J111)</f>
        <v>174</v>
      </c>
      <c r="L111" s="366">
        <v>13</v>
      </c>
      <c r="M111" s="267"/>
      <c r="N111" s="184"/>
      <c r="O111" s="395"/>
      <c r="P111" s="366"/>
      <c r="Q111" s="184"/>
      <c r="R111" s="184"/>
      <c r="S111" s="395"/>
      <c r="T111" s="334"/>
      <c r="U111" s="184"/>
      <c r="V111" s="184"/>
      <c r="W111" s="395"/>
      <c r="X111" s="334"/>
      <c r="Y111" s="184"/>
      <c r="Z111" s="184"/>
      <c r="AA111" s="316"/>
      <c r="AB111" s="334"/>
      <c r="AC111" s="368"/>
      <c r="AD111" s="368"/>
      <c r="AE111" s="324">
        <f t="shared" si="25"/>
        <v>174</v>
      </c>
      <c r="AF111" s="325">
        <f t="shared" si="26"/>
        <v>13</v>
      </c>
      <c r="AG111" s="326">
        <f t="shared" si="27"/>
        <v>174</v>
      </c>
      <c r="AH111" s="20"/>
      <c r="AI111" s="14"/>
      <c r="AJ111" s="9"/>
      <c r="AK111" s="10"/>
      <c r="AL111" s="11"/>
      <c r="AM111" s="12"/>
      <c r="AN111" s="12"/>
      <c r="AO111" s="13"/>
      <c r="AP111" s="4"/>
      <c r="AQ111" s="4"/>
      <c r="AT111" s="4"/>
      <c r="AU111" s="4"/>
      <c r="AV111" s="4"/>
      <c r="AX111" s="25"/>
      <c r="AY111" s="25"/>
    </row>
    <row r="112" spans="1:51" ht="15.75" x14ac:dyDescent="0.25">
      <c r="A112" s="359" t="s">
        <v>105</v>
      </c>
      <c r="B112" s="372" t="s">
        <v>475</v>
      </c>
      <c r="C112" s="372"/>
      <c r="D112" s="373" t="s">
        <v>459</v>
      </c>
      <c r="E112" s="267"/>
      <c r="F112" s="184"/>
      <c r="G112" s="316"/>
      <c r="H112" s="334"/>
      <c r="I112" s="267"/>
      <c r="J112" s="184"/>
      <c r="K112" s="316"/>
      <c r="L112" s="366"/>
      <c r="M112" s="267"/>
      <c r="N112" s="184"/>
      <c r="O112" s="316"/>
      <c r="P112" s="366"/>
      <c r="Q112" s="267"/>
      <c r="R112" s="184"/>
      <c r="S112" s="316"/>
      <c r="T112" s="367"/>
      <c r="U112" s="267">
        <v>84</v>
      </c>
      <c r="V112" s="184">
        <v>88</v>
      </c>
      <c r="W112" s="395">
        <f>SUM(U112:V112)</f>
        <v>172</v>
      </c>
      <c r="X112" s="367">
        <v>13</v>
      </c>
      <c r="Y112" s="267"/>
      <c r="Z112" s="184"/>
      <c r="AA112" s="316"/>
      <c r="AB112" s="367"/>
      <c r="AC112" s="368"/>
      <c r="AD112" s="368"/>
      <c r="AE112" s="324">
        <f t="shared" si="25"/>
        <v>172</v>
      </c>
      <c r="AF112" s="325">
        <f t="shared" si="26"/>
        <v>13</v>
      </c>
      <c r="AG112" s="326">
        <f t="shared" si="27"/>
        <v>172</v>
      </c>
      <c r="AH112" s="20"/>
      <c r="AI112" s="14"/>
      <c r="AJ112" s="9"/>
      <c r="AK112" s="10"/>
      <c r="AL112" s="11"/>
      <c r="AM112" s="12"/>
      <c r="AN112" s="12"/>
      <c r="AO112" s="13"/>
      <c r="AP112" s="4"/>
      <c r="AQ112" s="4"/>
      <c r="AT112" s="4"/>
      <c r="AU112" s="4"/>
      <c r="AV112" s="4"/>
      <c r="AX112" s="25"/>
      <c r="AY112" s="25"/>
    </row>
    <row r="113" spans="1:51" ht="15.75" x14ac:dyDescent="0.25">
      <c r="A113" s="359" t="s">
        <v>106</v>
      </c>
      <c r="B113" s="268" t="s">
        <v>455</v>
      </c>
      <c r="C113" s="372">
        <v>2003</v>
      </c>
      <c r="D113" s="269" t="s">
        <v>147</v>
      </c>
      <c r="E113" s="270"/>
      <c r="F113" s="185"/>
      <c r="G113" s="395"/>
      <c r="H113" s="367"/>
      <c r="I113" s="267"/>
      <c r="J113" s="184"/>
      <c r="K113" s="395"/>
      <c r="L113" s="366"/>
      <c r="M113" s="267"/>
      <c r="N113" s="184"/>
      <c r="O113" s="395"/>
      <c r="P113" s="366"/>
      <c r="Q113" s="267">
        <v>82</v>
      </c>
      <c r="R113" s="184">
        <v>85</v>
      </c>
      <c r="S113" s="395">
        <f>SUM(Q113:R113)</f>
        <v>167</v>
      </c>
      <c r="T113" s="334">
        <v>6</v>
      </c>
      <c r="U113" s="267">
        <v>85</v>
      </c>
      <c r="V113" s="184">
        <v>84</v>
      </c>
      <c r="W113" s="395">
        <f>SUM(U113:V113)</f>
        <v>169</v>
      </c>
      <c r="X113" s="334">
        <v>6</v>
      </c>
      <c r="Y113" s="267"/>
      <c r="Z113" s="184"/>
      <c r="AA113" s="316"/>
      <c r="AB113" s="334"/>
      <c r="AC113" s="368"/>
      <c r="AD113" s="368"/>
      <c r="AE113" s="324">
        <f t="shared" si="25"/>
        <v>336</v>
      </c>
      <c r="AF113" s="325">
        <f t="shared" si="26"/>
        <v>12</v>
      </c>
      <c r="AG113" s="326">
        <f t="shared" si="27"/>
        <v>168</v>
      </c>
      <c r="AH113" s="20"/>
      <c r="AI113" s="14"/>
      <c r="AJ113" s="9"/>
      <c r="AK113" s="10"/>
      <c r="AL113" s="11"/>
      <c r="AM113" s="12"/>
      <c r="AN113" s="12"/>
      <c r="AO113" s="13"/>
      <c r="AP113" s="4"/>
      <c r="AQ113" s="4"/>
      <c r="AT113" s="4"/>
      <c r="AU113" s="4"/>
      <c r="AV113" s="4"/>
      <c r="AX113" s="25"/>
      <c r="AY113" s="25"/>
    </row>
    <row r="114" spans="1:51" ht="15.75" x14ac:dyDescent="0.25">
      <c r="A114" s="359" t="s">
        <v>107</v>
      </c>
      <c r="B114" s="372" t="s">
        <v>476</v>
      </c>
      <c r="C114" s="372"/>
      <c r="D114" s="373" t="s">
        <v>459</v>
      </c>
      <c r="E114" s="267"/>
      <c r="F114" s="184"/>
      <c r="G114" s="316"/>
      <c r="H114" s="334"/>
      <c r="I114" s="267"/>
      <c r="J114" s="184"/>
      <c r="K114" s="316"/>
      <c r="L114" s="366"/>
      <c r="M114" s="267"/>
      <c r="N114" s="184"/>
      <c r="O114" s="316"/>
      <c r="P114" s="366"/>
      <c r="Q114" s="267"/>
      <c r="R114" s="184"/>
      <c r="S114" s="316"/>
      <c r="T114" s="334"/>
      <c r="U114" s="267">
        <v>86</v>
      </c>
      <c r="V114" s="184">
        <v>86</v>
      </c>
      <c r="W114" s="395">
        <f>SUM(U114:V114)</f>
        <v>172</v>
      </c>
      <c r="X114" s="334">
        <v>12</v>
      </c>
      <c r="Y114" s="267"/>
      <c r="Z114" s="184"/>
      <c r="AA114" s="316"/>
      <c r="AB114" s="334"/>
      <c r="AC114" s="368"/>
      <c r="AD114" s="368"/>
      <c r="AE114" s="324">
        <f t="shared" si="25"/>
        <v>172</v>
      </c>
      <c r="AF114" s="325">
        <f t="shared" si="26"/>
        <v>12</v>
      </c>
      <c r="AG114" s="326">
        <f t="shared" si="27"/>
        <v>172</v>
      </c>
      <c r="AH114" s="20"/>
      <c r="AI114" s="14"/>
      <c r="AJ114" s="9"/>
      <c r="AK114" s="10"/>
      <c r="AL114" s="11"/>
      <c r="AM114" s="12"/>
      <c r="AN114" s="12"/>
      <c r="AO114" s="13"/>
      <c r="AP114" s="4"/>
      <c r="AQ114" s="4"/>
      <c r="AT114" s="4"/>
      <c r="AU114" s="4"/>
      <c r="AV114" s="4"/>
      <c r="AX114" s="25"/>
      <c r="AY114" s="25"/>
    </row>
    <row r="115" spans="1:51" ht="15.75" x14ac:dyDescent="0.25">
      <c r="A115" s="359" t="s">
        <v>108</v>
      </c>
      <c r="B115" s="372" t="s">
        <v>342</v>
      </c>
      <c r="C115" s="372">
        <v>2004</v>
      </c>
      <c r="D115" s="373" t="s">
        <v>212</v>
      </c>
      <c r="E115" s="267"/>
      <c r="F115" s="184"/>
      <c r="G115" s="316"/>
      <c r="H115" s="367"/>
      <c r="I115" s="267">
        <v>81</v>
      </c>
      <c r="J115" s="184">
        <v>89</v>
      </c>
      <c r="K115" s="395">
        <f>SUM(I115:J115)</f>
        <v>170</v>
      </c>
      <c r="L115" s="366">
        <v>11</v>
      </c>
      <c r="M115" s="267"/>
      <c r="N115" s="184"/>
      <c r="O115" s="395"/>
      <c r="P115" s="366"/>
      <c r="Q115" s="267"/>
      <c r="R115" s="184"/>
      <c r="S115" s="395"/>
      <c r="T115" s="334"/>
      <c r="U115" s="267"/>
      <c r="V115" s="184"/>
      <c r="W115" s="395"/>
      <c r="X115" s="334"/>
      <c r="Y115" s="267"/>
      <c r="Z115" s="184"/>
      <c r="AA115" s="316"/>
      <c r="AB115" s="334"/>
      <c r="AC115" s="368"/>
      <c r="AD115" s="368"/>
      <c r="AE115" s="324">
        <f t="shared" si="25"/>
        <v>170</v>
      </c>
      <c r="AF115" s="325">
        <f t="shared" si="26"/>
        <v>11</v>
      </c>
      <c r="AG115" s="326">
        <f t="shared" si="27"/>
        <v>170</v>
      </c>
      <c r="AH115" s="20"/>
      <c r="AI115" s="14"/>
      <c r="AJ115" s="9"/>
      <c r="AK115" s="10"/>
      <c r="AL115" s="11"/>
      <c r="AM115" s="12"/>
      <c r="AN115" s="12"/>
      <c r="AO115" s="13"/>
      <c r="AP115" s="4"/>
      <c r="AQ115" s="4"/>
      <c r="AT115" s="4"/>
      <c r="AU115" s="4"/>
      <c r="AV115" s="4"/>
      <c r="AX115" s="25"/>
      <c r="AY115" s="25"/>
    </row>
    <row r="116" spans="1:51" ht="15.75" x14ac:dyDescent="0.25">
      <c r="A116" s="359" t="s">
        <v>109</v>
      </c>
      <c r="B116" s="397" t="s">
        <v>345</v>
      </c>
      <c r="C116" s="397">
        <v>2003</v>
      </c>
      <c r="D116" s="398" t="s">
        <v>155</v>
      </c>
      <c r="E116" s="267"/>
      <c r="F116" s="184"/>
      <c r="G116" s="316"/>
      <c r="H116" s="334"/>
      <c r="I116" s="267">
        <v>81</v>
      </c>
      <c r="J116" s="184">
        <v>71</v>
      </c>
      <c r="K116" s="316">
        <f>SUM(I116:J116)</f>
        <v>152</v>
      </c>
      <c r="L116" s="366">
        <v>1</v>
      </c>
      <c r="M116" s="267"/>
      <c r="N116" s="184"/>
      <c r="O116" s="395"/>
      <c r="P116" s="366"/>
      <c r="Q116" s="267">
        <v>83</v>
      </c>
      <c r="R116" s="184">
        <v>86</v>
      </c>
      <c r="S116" s="395">
        <f>SUM(Q116:R116)</f>
        <v>169</v>
      </c>
      <c r="T116" s="334">
        <v>9</v>
      </c>
      <c r="U116" s="267"/>
      <c r="V116" s="184"/>
      <c r="W116" s="395"/>
      <c r="X116" s="334"/>
      <c r="Y116" s="267"/>
      <c r="Z116" s="184"/>
      <c r="AA116" s="316"/>
      <c r="AB116" s="334"/>
      <c r="AC116" s="368"/>
      <c r="AD116" s="368"/>
      <c r="AE116" s="324">
        <f t="shared" si="25"/>
        <v>321</v>
      </c>
      <c r="AF116" s="325">
        <f t="shared" si="26"/>
        <v>10</v>
      </c>
      <c r="AG116" s="326">
        <f t="shared" si="27"/>
        <v>160.5</v>
      </c>
      <c r="AH116" s="20"/>
      <c r="AI116" s="14"/>
      <c r="AJ116" s="9"/>
      <c r="AK116" s="10"/>
      <c r="AL116" s="11"/>
      <c r="AM116" s="12"/>
      <c r="AN116" s="12"/>
      <c r="AO116" s="13"/>
      <c r="AP116" s="4"/>
      <c r="AQ116" s="4"/>
      <c r="AT116" s="4"/>
      <c r="AU116" s="4"/>
      <c r="AV116" s="4"/>
      <c r="AX116" s="25"/>
      <c r="AY116" s="25"/>
    </row>
    <row r="117" spans="1:51" ht="15.75" x14ac:dyDescent="0.25">
      <c r="A117" s="359" t="s">
        <v>110</v>
      </c>
      <c r="B117" s="372" t="s">
        <v>343</v>
      </c>
      <c r="C117" s="372">
        <v>2003</v>
      </c>
      <c r="D117" s="373" t="s">
        <v>263</v>
      </c>
      <c r="E117" s="267"/>
      <c r="F117" s="184"/>
      <c r="G117" s="316"/>
      <c r="H117" s="334"/>
      <c r="I117" s="267">
        <v>83</v>
      </c>
      <c r="J117" s="184">
        <v>84</v>
      </c>
      <c r="K117" s="395">
        <f>SUM(I117:J117)</f>
        <v>167</v>
      </c>
      <c r="L117" s="366">
        <v>7</v>
      </c>
      <c r="M117" s="267">
        <v>85</v>
      </c>
      <c r="N117" s="184">
        <v>80</v>
      </c>
      <c r="O117" s="395">
        <f>SUM(M117:N117)</f>
        <v>165</v>
      </c>
      <c r="P117" s="366">
        <v>2</v>
      </c>
      <c r="Q117" s="267"/>
      <c r="R117" s="184"/>
      <c r="S117" s="395"/>
      <c r="T117" s="367"/>
      <c r="U117" s="267"/>
      <c r="V117" s="184"/>
      <c r="W117" s="395"/>
      <c r="X117" s="367"/>
      <c r="Y117" s="267"/>
      <c r="Z117" s="184"/>
      <c r="AA117" s="316"/>
      <c r="AB117" s="367"/>
      <c r="AC117" s="368"/>
      <c r="AD117" s="368"/>
      <c r="AE117" s="324">
        <f t="shared" si="25"/>
        <v>332</v>
      </c>
      <c r="AF117" s="325">
        <f t="shared" si="26"/>
        <v>9</v>
      </c>
      <c r="AG117" s="326">
        <f t="shared" si="27"/>
        <v>166</v>
      </c>
      <c r="AH117" s="20"/>
      <c r="AI117" s="14"/>
      <c r="AJ117" s="9"/>
      <c r="AK117" s="10"/>
      <c r="AL117" s="11"/>
      <c r="AM117" s="12"/>
      <c r="AN117" s="12"/>
      <c r="AO117" s="13"/>
      <c r="AP117" s="4"/>
      <c r="AQ117" s="4"/>
      <c r="AT117" s="4"/>
      <c r="AU117" s="4"/>
      <c r="AV117" s="4"/>
      <c r="AX117" s="25"/>
      <c r="AY117" s="25"/>
    </row>
    <row r="118" spans="1:51" ht="15.75" x14ac:dyDescent="0.25">
      <c r="A118" s="359" t="s">
        <v>111</v>
      </c>
      <c r="B118" s="372" t="s">
        <v>344</v>
      </c>
      <c r="C118" s="372">
        <v>2004</v>
      </c>
      <c r="D118" s="373" t="s">
        <v>74</v>
      </c>
      <c r="E118" s="267"/>
      <c r="F118" s="184"/>
      <c r="G118" s="316"/>
      <c r="H118" s="334"/>
      <c r="I118" s="267">
        <v>80</v>
      </c>
      <c r="J118" s="184">
        <v>75</v>
      </c>
      <c r="K118" s="316">
        <f>SUM(I118:J118)</f>
        <v>155</v>
      </c>
      <c r="L118" s="366">
        <v>2</v>
      </c>
      <c r="M118" s="267">
        <v>80</v>
      </c>
      <c r="N118" s="184">
        <v>86</v>
      </c>
      <c r="O118" s="395">
        <f>SUM(M118:N118)</f>
        <v>166</v>
      </c>
      <c r="P118" s="366">
        <v>5</v>
      </c>
      <c r="Q118" s="267"/>
      <c r="R118" s="184"/>
      <c r="S118" s="395"/>
      <c r="T118" s="367"/>
      <c r="U118" s="267"/>
      <c r="V118" s="184"/>
      <c r="W118" s="395"/>
      <c r="X118" s="367"/>
      <c r="Y118" s="267"/>
      <c r="Z118" s="184"/>
      <c r="AA118" s="316"/>
      <c r="AB118" s="367"/>
      <c r="AC118" s="368"/>
      <c r="AD118" s="368"/>
      <c r="AE118" s="324">
        <f t="shared" ref="AE118:AE143" si="30">SUM(G118+K118+O118+S118+W118)-AC118</f>
        <v>321</v>
      </c>
      <c r="AF118" s="325">
        <f t="shared" ref="AF118:AF143" si="31">SUM(H118+L118+P118+T118+X118)-AD118</f>
        <v>7</v>
      </c>
      <c r="AG118" s="326">
        <f t="shared" ref="AG118:AG134" si="32">AVERAGE(W118,AA118,G118,K118,O118,S118)</f>
        <v>160.5</v>
      </c>
      <c r="AH118" s="20"/>
      <c r="AI118" s="14"/>
      <c r="AJ118" s="9"/>
      <c r="AK118" s="10"/>
      <c r="AL118" s="11"/>
      <c r="AM118" s="12"/>
      <c r="AN118" s="12"/>
      <c r="AO118" s="13"/>
      <c r="AP118" s="4"/>
      <c r="AQ118" s="4"/>
      <c r="AT118" s="4"/>
      <c r="AU118" s="4"/>
      <c r="AV118" s="4"/>
      <c r="AX118" s="25"/>
      <c r="AY118" s="25"/>
    </row>
    <row r="119" spans="1:51" ht="15.75" x14ac:dyDescent="0.25">
      <c r="A119" s="359" t="s">
        <v>119</v>
      </c>
      <c r="B119" s="372" t="s">
        <v>359</v>
      </c>
      <c r="C119" s="372">
        <v>2003</v>
      </c>
      <c r="D119" s="373" t="s">
        <v>263</v>
      </c>
      <c r="E119" s="267"/>
      <c r="F119" s="184"/>
      <c r="G119" s="316"/>
      <c r="H119" s="334"/>
      <c r="I119" s="267"/>
      <c r="J119" s="184"/>
      <c r="K119" s="316"/>
      <c r="L119" s="366"/>
      <c r="M119" s="267">
        <v>84</v>
      </c>
      <c r="N119" s="184">
        <v>86</v>
      </c>
      <c r="O119" s="395">
        <f>SUM(M119:N119)</f>
        <v>170</v>
      </c>
      <c r="P119" s="366">
        <v>7</v>
      </c>
      <c r="Q119" s="267"/>
      <c r="R119" s="184"/>
      <c r="S119" s="395"/>
      <c r="T119" s="367"/>
      <c r="U119" s="267"/>
      <c r="V119" s="184"/>
      <c r="W119" s="395"/>
      <c r="X119" s="367"/>
      <c r="Y119" s="267"/>
      <c r="Z119" s="184"/>
      <c r="AA119" s="316"/>
      <c r="AB119" s="367"/>
      <c r="AC119" s="368"/>
      <c r="AD119" s="368"/>
      <c r="AE119" s="324">
        <f t="shared" si="30"/>
        <v>170</v>
      </c>
      <c r="AF119" s="325">
        <f t="shared" si="31"/>
        <v>7</v>
      </c>
      <c r="AG119" s="326">
        <f t="shared" si="32"/>
        <v>170</v>
      </c>
      <c r="AH119" s="20"/>
      <c r="AI119" s="14"/>
      <c r="AJ119" s="9"/>
      <c r="AK119" s="10"/>
      <c r="AL119" s="11"/>
      <c r="AM119" s="12"/>
      <c r="AN119" s="12"/>
      <c r="AO119" s="13"/>
      <c r="AP119" s="4"/>
      <c r="AQ119" s="4"/>
      <c r="AT119" s="4"/>
      <c r="AU119" s="4"/>
      <c r="AV119" s="4"/>
      <c r="AX119" s="25"/>
      <c r="AY119" s="25"/>
    </row>
    <row r="120" spans="1:51" ht="15.75" x14ac:dyDescent="0.25">
      <c r="A120" s="359" t="s">
        <v>120</v>
      </c>
      <c r="B120" s="268" t="s">
        <v>177</v>
      </c>
      <c r="C120" s="372"/>
      <c r="D120" s="269" t="s">
        <v>155</v>
      </c>
      <c r="E120" s="270">
        <v>68</v>
      </c>
      <c r="F120" s="185">
        <v>82</v>
      </c>
      <c r="G120" s="395">
        <f>SUM(E120:F120)</f>
        <v>150</v>
      </c>
      <c r="H120" s="367">
        <v>6</v>
      </c>
      <c r="I120" s="267"/>
      <c r="J120" s="184"/>
      <c r="K120" s="395"/>
      <c r="L120" s="366"/>
      <c r="M120" s="267"/>
      <c r="N120" s="184"/>
      <c r="O120" s="395"/>
      <c r="P120" s="366"/>
      <c r="Q120" s="267"/>
      <c r="R120" s="184"/>
      <c r="S120" s="395"/>
      <c r="T120" s="334"/>
      <c r="U120" s="267">
        <v>75</v>
      </c>
      <c r="V120" s="184">
        <v>80</v>
      </c>
      <c r="W120" s="395">
        <f>SUM(U120:V120)</f>
        <v>155</v>
      </c>
      <c r="X120" s="334">
        <v>0</v>
      </c>
      <c r="Y120" s="267"/>
      <c r="Z120" s="184"/>
      <c r="AA120" s="316"/>
      <c r="AB120" s="334"/>
      <c r="AC120" s="368"/>
      <c r="AD120" s="368"/>
      <c r="AE120" s="324">
        <f t="shared" si="30"/>
        <v>305</v>
      </c>
      <c r="AF120" s="325">
        <f t="shared" si="31"/>
        <v>6</v>
      </c>
      <c r="AG120" s="326">
        <f t="shared" si="32"/>
        <v>152.5</v>
      </c>
      <c r="AH120" s="20"/>
      <c r="AI120" s="14"/>
      <c r="AJ120" s="9"/>
      <c r="AK120" s="10"/>
      <c r="AL120" s="11"/>
      <c r="AM120" s="12"/>
      <c r="AN120" s="12"/>
      <c r="AO120" s="13"/>
      <c r="AP120" s="4"/>
      <c r="AQ120" s="4"/>
      <c r="AT120" s="4"/>
      <c r="AU120" s="4"/>
      <c r="AV120" s="4"/>
      <c r="AX120" s="25"/>
      <c r="AY120" s="25"/>
    </row>
    <row r="121" spans="1:51" ht="15.75" x14ac:dyDescent="0.25">
      <c r="A121" s="359" t="s">
        <v>121</v>
      </c>
      <c r="B121" s="268" t="s">
        <v>179</v>
      </c>
      <c r="C121" s="372"/>
      <c r="D121" s="269" t="s">
        <v>27</v>
      </c>
      <c r="E121" s="270">
        <v>64</v>
      </c>
      <c r="F121" s="185">
        <v>58</v>
      </c>
      <c r="G121" s="395">
        <f>SUM(E121:F121)</f>
        <v>122</v>
      </c>
      <c r="H121" s="367">
        <v>4</v>
      </c>
      <c r="I121" s="267"/>
      <c r="J121" s="184"/>
      <c r="K121" s="395"/>
      <c r="L121" s="366"/>
      <c r="M121" s="267"/>
      <c r="N121" s="184"/>
      <c r="O121" s="395"/>
      <c r="P121" s="366"/>
      <c r="Q121" s="267"/>
      <c r="R121" s="184"/>
      <c r="S121" s="395"/>
      <c r="T121" s="367"/>
      <c r="U121" s="267"/>
      <c r="V121" s="184"/>
      <c r="W121" s="395"/>
      <c r="X121" s="367"/>
      <c r="Y121" s="267"/>
      <c r="Z121" s="184"/>
      <c r="AA121" s="316"/>
      <c r="AB121" s="367"/>
      <c r="AC121" s="368"/>
      <c r="AD121" s="368"/>
      <c r="AE121" s="324">
        <f t="shared" si="30"/>
        <v>122</v>
      </c>
      <c r="AF121" s="325">
        <f t="shared" si="31"/>
        <v>4</v>
      </c>
      <c r="AG121" s="326">
        <f t="shared" si="32"/>
        <v>122</v>
      </c>
      <c r="AH121" s="20"/>
      <c r="AI121" s="14"/>
      <c r="AJ121" s="9"/>
      <c r="AK121" s="10"/>
      <c r="AL121" s="11"/>
      <c r="AM121" s="12"/>
      <c r="AN121" s="12"/>
      <c r="AO121" s="13"/>
      <c r="AP121" s="4"/>
      <c r="AQ121" s="4"/>
      <c r="AT121" s="4"/>
      <c r="AU121" s="4"/>
      <c r="AV121" s="4"/>
      <c r="AX121" s="25"/>
      <c r="AY121" s="25"/>
    </row>
    <row r="122" spans="1:51" ht="15.75" x14ac:dyDescent="0.25">
      <c r="A122" s="359" t="s">
        <v>122</v>
      </c>
      <c r="B122" s="268" t="s">
        <v>365</v>
      </c>
      <c r="C122" s="372">
        <v>2004</v>
      </c>
      <c r="D122" s="269" t="s">
        <v>147</v>
      </c>
      <c r="E122" s="270"/>
      <c r="F122" s="185"/>
      <c r="G122" s="395"/>
      <c r="H122" s="367"/>
      <c r="I122" s="267"/>
      <c r="J122" s="184"/>
      <c r="K122" s="395"/>
      <c r="L122" s="366"/>
      <c r="M122" s="267">
        <v>64</v>
      </c>
      <c r="N122" s="184">
        <v>80</v>
      </c>
      <c r="O122" s="395">
        <f>SUM(M122:N122)</f>
        <v>144</v>
      </c>
      <c r="P122" s="366">
        <v>0</v>
      </c>
      <c r="Q122" s="267">
        <v>78</v>
      </c>
      <c r="R122" s="184">
        <v>81</v>
      </c>
      <c r="S122" s="395">
        <f>SUM(Q122:R122)</f>
        <v>159</v>
      </c>
      <c r="T122" s="334">
        <v>3</v>
      </c>
      <c r="U122" s="267"/>
      <c r="V122" s="184"/>
      <c r="W122" s="395"/>
      <c r="X122" s="334"/>
      <c r="Y122" s="267"/>
      <c r="Z122" s="184"/>
      <c r="AA122" s="316"/>
      <c r="AB122" s="334"/>
      <c r="AC122" s="368"/>
      <c r="AD122" s="368"/>
      <c r="AE122" s="324">
        <f t="shared" si="30"/>
        <v>303</v>
      </c>
      <c r="AF122" s="325">
        <f t="shared" si="31"/>
        <v>3</v>
      </c>
      <c r="AG122" s="326">
        <f t="shared" si="32"/>
        <v>151.5</v>
      </c>
      <c r="AH122" s="20"/>
      <c r="AI122" s="14"/>
      <c r="AJ122" s="9"/>
      <c r="AK122" s="10"/>
      <c r="AL122" s="11"/>
      <c r="AM122" s="12"/>
      <c r="AN122" s="12"/>
      <c r="AO122" s="13"/>
      <c r="AP122" s="4"/>
      <c r="AQ122" s="4"/>
      <c r="AT122" s="4"/>
      <c r="AU122" s="4"/>
      <c r="AV122" s="4"/>
      <c r="AX122" s="25"/>
      <c r="AY122" s="25"/>
    </row>
    <row r="123" spans="1:51" ht="15.75" x14ac:dyDescent="0.25">
      <c r="A123" s="359" t="s">
        <v>123</v>
      </c>
      <c r="B123" s="268" t="s">
        <v>180</v>
      </c>
      <c r="C123" s="268"/>
      <c r="D123" s="269" t="s">
        <v>27</v>
      </c>
      <c r="E123" s="270">
        <v>60</v>
      </c>
      <c r="F123" s="185">
        <v>40</v>
      </c>
      <c r="G123" s="395">
        <f>SUM(E123:F123)</f>
        <v>100</v>
      </c>
      <c r="H123" s="367">
        <v>3</v>
      </c>
      <c r="I123" s="267"/>
      <c r="J123" s="184"/>
      <c r="K123" s="395"/>
      <c r="L123" s="366"/>
      <c r="M123" s="267"/>
      <c r="N123" s="184"/>
      <c r="O123" s="395"/>
      <c r="P123" s="366"/>
      <c r="Q123" s="267"/>
      <c r="R123" s="184"/>
      <c r="S123" s="395"/>
      <c r="T123" s="334"/>
      <c r="U123" s="267"/>
      <c r="V123" s="184"/>
      <c r="W123" s="395"/>
      <c r="X123" s="334"/>
      <c r="Y123" s="267"/>
      <c r="Z123" s="184"/>
      <c r="AA123" s="316"/>
      <c r="AB123" s="334"/>
      <c r="AC123" s="368"/>
      <c r="AD123" s="368"/>
      <c r="AE123" s="324">
        <f t="shared" si="30"/>
        <v>100</v>
      </c>
      <c r="AF123" s="325">
        <f t="shared" si="31"/>
        <v>3</v>
      </c>
      <c r="AG123" s="326">
        <f t="shared" si="32"/>
        <v>100</v>
      </c>
      <c r="AH123" s="20"/>
      <c r="AI123" s="14"/>
      <c r="AJ123" s="9"/>
      <c r="AK123" s="10"/>
      <c r="AL123" s="11"/>
      <c r="AM123" s="12"/>
      <c r="AN123" s="12"/>
      <c r="AO123" s="13"/>
      <c r="AP123" s="4"/>
      <c r="AQ123" s="4"/>
      <c r="AT123" s="4"/>
      <c r="AU123" s="4"/>
      <c r="AV123" s="4"/>
      <c r="AX123" s="25"/>
      <c r="AY123" s="25"/>
    </row>
    <row r="124" spans="1:51" ht="15.75" x14ac:dyDescent="0.25">
      <c r="A124" s="359" t="s">
        <v>124</v>
      </c>
      <c r="B124" s="268" t="s">
        <v>181</v>
      </c>
      <c r="C124" s="372"/>
      <c r="D124" s="269" t="s">
        <v>27</v>
      </c>
      <c r="E124" s="270">
        <v>11</v>
      </c>
      <c r="F124" s="185">
        <v>22</v>
      </c>
      <c r="G124" s="395">
        <f>SUM(E124:F124)</f>
        <v>33</v>
      </c>
      <c r="H124" s="367">
        <v>2</v>
      </c>
      <c r="I124" s="267"/>
      <c r="J124" s="184"/>
      <c r="K124" s="395"/>
      <c r="L124" s="366"/>
      <c r="M124" s="267"/>
      <c r="N124" s="184"/>
      <c r="O124" s="395"/>
      <c r="P124" s="366"/>
      <c r="Q124" s="267"/>
      <c r="R124" s="184"/>
      <c r="S124" s="395"/>
      <c r="T124" s="334"/>
      <c r="U124" s="267"/>
      <c r="V124" s="184"/>
      <c r="W124" s="395"/>
      <c r="X124" s="334"/>
      <c r="Y124" s="267"/>
      <c r="Z124" s="184"/>
      <c r="AA124" s="316"/>
      <c r="AB124" s="334"/>
      <c r="AC124" s="368"/>
      <c r="AD124" s="368"/>
      <c r="AE124" s="324">
        <f t="shared" si="30"/>
        <v>33</v>
      </c>
      <c r="AF124" s="325">
        <f t="shared" si="31"/>
        <v>2</v>
      </c>
      <c r="AG124" s="326">
        <f t="shared" si="32"/>
        <v>33</v>
      </c>
      <c r="AH124" s="20"/>
      <c r="AI124" s="14"/>
      <c r="AJ124" s="9"/>
      <c r="AK124" s="10"/>
      <c r="AL124" s="11"/>
      <c r="AM124" s="12"/>
      <c r="AN124" s="12"/>
      <c r="AO124" s="13"/>
      <c r="AP124" s="4"/>
      <c r="AQ124" s="4"/>
      <c r="AT124" s="4"/>
      <c r="AU124" s="4"/>
      <c r="AV124" s="4"/>
      <c r="AX124" s="25"/>
      <c r="AY124" s="25"/>
    </row>
    <row r="125" spans="1:51" ht="15.75" x14ac:dyDescent="0.25">
      <c r="A125" s="359" t="s">
        <v>125</v>
      </c>
      <c r="B125" s="372" t="s">
        <v>477</v>
      </c>
      <c r="C125" s="372"/>
      <c r="D125" s="373" t="s">
        <v>459</v>
      </c>
      <c r="E125" s="267"/>
      <c r="F125" s="184"/>
      <c r="G125" s="316"/>
      <c r="H125" s="334"/>
      <c r="I125" s="267"/>
      <c r="J125" s="184"/>
      <c r="K125" s="316"/>
      <c r="L125" s="366"/>
      <c r="M125" s="267"/>
      <c r="N125" s="184"/>
      <c r="O125" s="316"/>
      <c r="P125" s="366"/>
      <c r="Q125" s="267"/>
      <c r="R125" s="184"/>
      <c r="S125" s="316"/>
      <c r="T125" s="367"/>
      <c r="U125" s="267">
        <v>87</v>
      </c>
      <c r="V125" s="184">
        <v>79</v>
      </c>
      <c r="W125" s="316">
        <f>SUM(U125:V125)</f>
        <v>166</v>
      </c>
      <c r="X125" s="367">
        <v>1</v>
      </c>
      <c r="Y125" s="267"/>
      <c r="Z125" s="184"/>
      <c r="AA125" s="316"/>
      <c r="AB125" s="367"/>
      <c r="AC125" s="368"/>
      <c r="AD125" s="368"/>
      <c r="AE125" s="324">
        <f t="shared" si="30"/>
        <v>166</v>
      </c>
      <c r="AF125" s="325">
        <f t="shared" si="31"/>
        <v>1</v>
      </c>
      <c r="AG125" s="326">
        <f t="shared" si="32"/>
        <v>166</v>
      </c>
      <c r="AH125" s="20"/>
      <c r="AI125" s="14"/>
      <c r="AJ125" s="9"/>
      <c r="AK125" s="10"/>
      <c r="AL125" s="11"/>
      <c r="AM125" s="12"/>
      <c r="AN125" s="12"/>
      <c r="AO125" s="13"/>
      <c r="AP125" s="4"/>
      <c r="AQ125" s="4"/>
      <c r="AT125" s="4"/>
      <c r="AU125" s="4"/>
      <c r="AV125" s="4"/>
      <c r="AX125" s="25"/>
      <c r="AY125" s="25"/>
    </row>
    <row r="126" spans="1:51" ht="15" customHeight="1" x14ac:dyDescent="0.25">
      <c r="A126" s="359" t="s">
        <v>126</v>
      </c>
      <c r="B126" s="268" t="s">
        <v>362</v>
      </c>
      <c r="C126" s="372">
        <v>2004</v>
      </c>
      <c r="D126" s="269" t="s">
        <v>351</v>
      </c>
      <c r="E126" s="270"/>
      <c r="F126" s="185"/>
      <c r="G126" s="395"/>
      <c r="H126" s="367"/>
      <c r="I126" s="267"/>
      <c r="J126" s="184"/>
      <c r="K126" s="395"/>
      <c r="L126" s="366"/>
      <c r="M126" s="267">
        <v>78</v>
      </c>
      <c r="N126" s="184">
        <v>85</v>
      </c>
      <c r="O126" s="395">
        <f>SUM(M126:N126)</f>
        <v>163</v>
      </c>
      <c r="P126" s="366">
        <v>1</v>
      </c>
      <c r="Q126" s="267"/>
      <c r="R126" s="184"/>
      <c r="S126" s="395"/>
      <c r="T126" s="334"/>
      <c r="U126" s="267"/>
      <c r="V126" s="184"/>
      <c r="W126" s="395"/>
      <c r="X126" s="334"/>
      <c r="Y126" s="267"/>
      <c r="Z126" s="184"/>
      <c r="AA126" s="316"/>
      <c r="AB126" s="334"/>
      <c r="AC126" s="368"/>
      <c r="AD126" s="368"/>
      <c r="AE126" s="324">
        <f t="shared" si="30"/>
        <v>163</v>
      </c>
      <c r="AF126" s="325">
        <f t="shared" si="31"/>
        <v>1</v>
      </c>
      <c r="AG126" s="326">
        <f t="shared" si="32"/>
        <v>163</v>
      </c>
      <c r="AH126" s="20"/>
      <c r="AI126" s="14"/>
      <c r="AJ126" s="9"/>
      <c r="AK126" s="10"/>
      <c r="AL126" s="11"/>
      <c r="AM126" s="12"/>
      <c r="AN126" s="12"/>
      <c r="AO126" s="13"/>
      <c r="AP126" s="4"/>
      <c r="AQ126" s="4"/>
      <c r="AT126" s="4"/>
      <c r="AU126" s="4"/>
      <c r="AV126" s="4"/>
      <c r="AX126" s="25"/>
      <c r="AY126" s="25"/>
    </row>
    <row r="127" spans="1:51" ht="15.75" x14ac:dyDescent="0.25">
      <c r="A127" s="359" t="s">
        <v>127</v>
      </c>
      <c r="B127" s="372" t="s">
        <v>346</v>
      </c>
      <c r="C127" s="372">
        <v>2004</v>
      </c>
      <c r="D127" s="373" t="s">
        <v>74</v>
      </c>
      <c r="E127" s="267"/>
      <c r="F127" s="184"/>
      <c r="G127" s="316"/>
      <c r="H127" s="334"/>
      <c r="I127" s="267">
        <v>63</v>
      </c>
      <c r="J127" s="184">
        <v>80</v>
      </c>
      <c r="K127" s="316">
        <f>SUM(I127:J127)</f>
        <v>143</v>
      </c>
      <c r="L127" s="366">
        <v>0</v>
      </c>
      <c r="M127" s="267">
        <v>78</v>
      </c>
      <c r="N127" s="184">
        <v>81</v>
      </c>
      <c r="O127" s="395">
        <f>SUM(M127:N127)</f>
        <v>159</v>
      </c>
      <c r="P127" s="366">
        <v>0</v>
      </c>
      <c r="Q127" s="267"/>
      <c r="R127" s="184"/>
      <c r="S127" s="395"/>
      <c r="T127" s="367"/>
      <c r="U127" s="267"/>
      <c r="V127" s="184"/>
      <c r="W127" s="395"/>
      <c r="X127" s="367"/>
      <c r="Y127" s="267"/>
      <c r="Z127" s="184"/>
      <c r="AA127" s="316"/>
      <c r="AB127" s="367"/>
      <c r="AC127" s="368"/>
      <c r="AD127" s="368"/>
      <c r="AE127" s="324">
        <f t="shared" si="30"/>
        <v>302</v>
      </c>
      <c r="AF127" s="325">
        <f t="shared" si="31"/>
        <v>0</v>
      </c>
      <c r="AG127" s="326">
        <f t="shared" si="32"/>
        <v>151</v>
      </c>
      <c r="AH127" s="20"/>
      <c r="AI127" s="14"/>
      <c r="AJ127" s="9"/>
      <c r="AK127" s="10"/>
      <c r="AL127" s="11"/>
      <c r="AM127" s="12"/>
      <c r="AN127" s="12"/>
      <c r="AO127" s="13"/>
      <c r="AP127" s="4"/>
      <c r="AQ127" s="4"/>
      <c r="AT127" s="4"/>
      <c r="AU127" s="4"/>
      <c r="AV127" s="4"/>
      <c r="AX127" s="25"/>
      <c r="AY127" s="25"/>
    </row>
    <row r="128" spans="1:51" ht="15.75" x14ac:dyDescent="0.25">
      <c r="A128" s="359" t="s">
        <v>128</v>
      </c>
      <c r="B128" s="372" t="s">
        <v>467</v>
      </c>
      <c r="C128" s="372"/>
      <c r="D128" s="373" t="s">
        <v>458</v>
      </c>
      <c r="E128" s="267"/>
      <c r="F128" s="184"/>
      <c r="G128" s="316"/>
      <c r="H128" s="334"/>
      <c r="I128" s="267"/>
      <c r="J128" s="184"/>
      <c r="K128" s="316"/>
      <c r="L128" s="366"/>
      <c r="M128" s="267"/>
      <c r="N128" s="184"/>
      <c r="O128" s="316"/>
      <c r="P128" s="366"/>
      <c r="Q128" s="267"/>
      <c r="R128" s="184"/>
      <c r="S128" s="316"/>
      <c r="T128" s="334"/>
      <c r="U128" s="267">
        <v>80</v>
      </c>
      <c r="V128" s="184">
        <v>85</v>
      </c>
      <c r="W128" s="316">
        <f>SUM(U128:V128)</f>
        <v>165</v>
      </c>
      <c r="X128" s="334">
        <v>0</v>
      </c>
      <c r="Y128" s="267"/>
      <c r="Z128" s="184"/>
      <c r="AA128" s="316"/>
      <c r="AB128" s="334"/>
      <c r="AC128" s="368"/>
      <c r="AD128" s="368"/>
      <c r="AE128" s="324">
        <f t="shared" si="30"/>
        <v>165</v>
      </c>
      <c r="AF128" s="325">
        <f t="shared" si="31"/>
        <v>0</v>
      </c>
      <c r="AG128" s="326">
        <f t="shared" si="32"/>
        <v>165</v>
      </c>
      <c r="AH128" s="20"/>
      <c r="AI128" s="14"/>
      <c r="AJ128" s="9"/>
      <c r="AK128" s="10"/>
      <c r="AL128" s="11"/>
      <c r="AM128" s="12"/>
      <c r="AN128" s="12"/>
      <c r="AO128" s="13"/>
      <c r="AP128" s="4"/>
      <c r="AQ128" s="4"/>
      <c r="AT128" s="4"/>
      <c r="AU128" s="4"/>
      <c r="AV128" s="4"/>
      <c r="AX128" s="25"/>
      <c r="AY128" s="25"/>
    </row>
    <row r="129" spans="1:51" ht="15.75" x14ac:dyDescent="0.25">
      <c r="A129" s="359" t="s">
        <v>129</v>
      </c>
      <c r="B129" s="268" t="s">
        <v>478</v>
      </c>
      <c r="C129" s="268"/>
      <c r="D129" s="269" t="s">
        <v>457</v>
      </c>
      <c r="E129" s="267"/>
      <c r="F129" s="184"/>
      <c r="G129" s="316"/>
      <c r="H129" s="367"/>
      <c r="I129" s="267"/>
      <c r="J129" s="184"/>
      <c r="K129" s="316"/>
      <c r="L129" s="366"/>
      <c r="M129" s="267"/>
      <c r="N129" s="184"/>
      <c r="O129" s="316"/>
      <c r="P129" s="366"/>
      <c r="Q129" s="267"/>
      <c r="R129" s="184"/>
      <c r="S129" s="316"/>
      <c r="T129" s="367"/>
      <c r="U129" s="267">
        <v>80</v>
      </c>
      <c r="V129" s="184">
        <v>84</v>
      </c>
      <c r="W129" s="316">
        <f>SUM(U129:V129)</f>
        <v>164</v>
      </c>
      <c r="X129" s="367">
        <v>0</v>
      </c>
      <c r="Y129" s="267"/>
      <c r="Z129" s="184"/>
      <c r="AA129" s="316"/>
      <c r="AB129" s="367"/>
      <c r="AC129" s="368"/>
      <c r="AD129" s="368"/>
      <c r="AE129" s="324">
        <f t="shared" si="30"/>
        <v>164</v>
      </c>
      <c r="AF129" s="325">
        <f t="shared" si="31"/>
        <v>0</v>
      </c>
      <c r="AG129" s="326">
        <f t="shared" si="32"/>
        <v>164</v>
      </c>
      <c r="AH129" s="20"/>
      <c r="AI129" s="14"/>
      <c r="AJ129" s="9"/>
      <c r="AK129" s="10"/>
      <c r="AL129" s="11"/>
      <c r="AM129" s="12"/>
      <c r="AN129" s="12"/>
      <c r="AO129" s="13"/>
      <c r="AP129" s="4"/>
      <c r="AQ129" s="4"/>
      <c r="AT129" s="4"/>
      <c r="AU129" s="4"/>
      <c r="AV129" s="4"/>
      <c r="AX129" s="25"/>
      <c r="AY129" s="25"/>
    </row>
    <row r="130" spans="1:51" ht="15.75" x14ac:dyDescent="0.25">
      <c r="A130" s="359" t="s">
        <v>130</v>
      </c>
      <c r="B130" s="372" t="s">
        <v>479</v>
      </c>
      <c r="C130" s="372"/>
      <c r="D130" s="373" t="s">
        <v>458</v>
      </c>
      <c r="E130" s="267"/>
      <c r="F130" s="184"/>
      <c r="G130" s="316"/>
      <c r="H130" s="334"/>
      <c r="I130" s="267"/>
      <c r="J130" s="184"/>
      <c r="K130" s="316"/>
      <c r="L130" s="366"/>
      <c r="M130" s="267"/>
      <c r="N130" s="184"/>
      <c r="O130" s="316"/>
      <c r="P130" s="366"/>
      <c r="Q130" s="267"/>
      <c r="R130" s="184"/>
      <c r="S130" s="316"/>
      <c r="T130" s="334"/>
      <c r="U130" s="267">
        <v>82</v>
      </c>
      <c r="V130" s="184">
        <v>80</v>
      </c>
      <c r="W130" s="316">
        <f>SUM(U130:V130)</f>
        <v>162</v>
      </c>
      <c r="X130" s="334">
        <v>0</v>
      </c>
      <c r="Y130" s="267"/>
      <c r="Z130" s="184"/>
      <c r="AA130" s="316"/>
      <c r="AB130" s="334"/>
      <c r="AC130" s="368"/>
      <c r="AD130" s="368"/>
      <c r="AE130" s="324">
        <f t="shared" si="30"/>
        <v>162</v>
      </c>
      <c r="AF130" s="325">
        <f t="shared" si="31"/>
        <v>0</v>
      </c>
      <c r="AG130" s="326">
        <f t="shared" si="32"/>
        <v>162</v>
      </c>
      <c r="AH130" s="20"/>
      <c r="AI130" s="14"/>
      <c r="AJ130" s="9"/>
      <c r="AK130" s="10"/>
      <c r="AL130" s="11"/>
      <c r="AM130" s="12"/>
      <c r="AN130" s="12"/>
      <c r="AO130" s="13"/>
      <c r="AP130" s="4"/>
      <c r="AQ130" s="4"/>
      <c r="AT130" s="4"/>
      <c r="AU130" s="4"/>
      <c r="AV130" s="4"/>
      <c r="AX130" s="25"/>
      <c r="AY130" s="25"/>
    </row>
    <row r="131" spans="1:51" ht="15.75" x14ac:dyDescent="0.25">
      <c r="A131" s="359" t="s">
        <v>131</v>
      </c>
      <c r="B131" s="268" t="s">
        <v>363</v>
      </c>
      <c r="C131" s="372">
        <v>2003</v>
      </c>
      <c r="D131" s="269" t="s">
        <v>263</v>
      </c>
      <c r="E131" s="270"/>
      <c r="F131" s="185"/>
      <c r="G131" s="395"/>
      <c r="H131" s="367"/>
      <c r="I131" s="267"/>
      <c r="J131" s="184"/>
      <c r="K131" s="395"/>
      <c r="L131" s="366"/>
      <c r="M131" s="267">
        <v>80</v>
      </c>
      <c r="N131" s="184">
        <v>76</v>
      </c>
      <c r="O131" s="395">
        <f>SUM(M131:N131)</f>
        <v>156</v>
      </c>
      <c r="P131" s="366">
        <v>0</v>
      </c>
      <c r="Q131" s="267"/>
      <c r="R131" s="184"/>
      <c r="S131" s="395"/>
      <c r="T131" s="334"/>
      <c r="U131" s="267"/>
      <c r="V131" s="184"/>
      <c r="W131" s="395"/>
      <c r="X131" s="334"/>
      <c r="Y131" s="267"/>
      <c r="Z131" s="184"/>
      <c r="AA131" s="316"/>
      <c r="AB131" s="334"/>
      <c r="AC131" s="368"/>
      <c r="AD131" s="368"/>
      <c r="AE131" s="324">
        <f t="shared" si="30"/>
        <v>156</v>
      </c>
      <c r="AF131" s="325">
        <f t="shared" si="31"/>
        <v>0</v>
      </c>
      <c r="AG131" s="326">
        <f t="shared" si="32"/>
        <v>156</v>
      </c>
      <c r="AH131" s="20"/>
      <c r="AI131" s="14"/>
      <c r="AJ131" s="9"/>
      <c r="AK131" s="10"/>
      <c r="AL131" s="11"/>
      <c r="AM131" s="12"/>
      <c r="AN131" s="12"/>
      <c r="AO131" s="13"/>
      <c r="AP131" s="4"/>
      <c r="AQ131" s="4"/>
      <c r="AT131" s="4"/>
      <c r="AU131" s="4"/>
      <c r="AV131" s="4"/>
      <c r="AX131" s="25"/>
      <c r="AY131" s="25"/>
    </row>
    <row r="132" spans="1:51" ht="15.75" x14ac:dyDescent="0.25">
      <c r="A132" s="359" t="s">
        <v>132</v>
      </c>
      <c r="B132" s="268" t="s">
        <v>364</v>
      </c>
      <c r="C132" s="372">
        <v>2004</v>
      </c>
      <c r="D132" s="269" t="s">
        <v>263</v>
      </c>
      <c r="E132" s="270"/>
      <c r="F132" s="185"/>
      <c r="G132" s="395"/>
      <c r="H132" s="367"/>
      <c r="I132" s="267"/>
      <c r="J132" s="184"/>
      <c r="K132" s="395"/>
      <c r="L132" s="366"/>
      <c r="M132" s="267">
        <v>82</v>
      </c>
      <c r="N132" s="184">
        <v>72</v>
      </c>
      <c r="O132" s="395">
        <f>SUM(M132:N132)</f>
        <v>154</v>
      </c>
      <c r="P132" s="366">
        <v>0</v>
      </c>
      <c r="Q132" s="267"/>
      <c r="R132" s="184"/>
      <c r="S132" s="395"/>
      <c r="T132" s="334"/>
      <c r="U132" s="267"/>
      <c r="V132" s="184"/>
      <c r="W132" s="395"/>
      <c r="X132" s="334"/>
      <c r="Y132" s="267"/>
      <c r="Z132" s="184"/>
      <c r="AA132" s="316"/>
      <c r="AB132" s="334"/>
      <c r="AC132" s="368"/>
      <c r="AD132" s="368"/>
      <c r="AE132" s="324">
        <f t="shared" si="30"/>
        <v>154</v>
      </c>
      <c r="AF132" s="325">
        <f t="shared" si="31"/>
        <v>0</v>
      </c>
      <c r="AG132" s="326">
        <f t="shared" si="32"/>
        <v>154</v>
      </c>
      <c r="AH132" s="20"/>
      <c r="AI132" s="14"/>
      <c r="AJ132" s="9"/>
      <c r="AK132" s="10"/>
      <c r="AL132" s="11"/>
      <c r="AM132" s="12"/>
      <c r="AN132" s="12"/>
      <c r="AO132" s="13"/>
      <c r="AP132" s="4"/>
      <c r="AQ132" s="4"/>
      <c r="AT132" s="4"/>
      <c r="AU132" s="4"/>
      <c r="AV132" s="4"/>
      <c r="AX132" s="25"/>
      <c r="AY132" s="25"/>
    </row>
    <row r="133" spans="1:51" ht="15.75" x14ac:dyDescent="0.25">
      <c r="A133" s="359" t="s">
        <v>133</v>
      </c>
      <c r="B133" s="372" t="s">
        <v>470</v>
      </c>
      <c r="C133" s="372"/>
      <c r="D133" s="373" t="s">
        <v>458</v>
      </c>
      <c r="E133" s="267"/>
      <c r="F133" s="184"/>
      <c r="G133" s="316"/>
      <c r="H133" s="334"/>
      <c r="I133" s="267"/>
      <c r="J133" s="184"/>
      <c r="K133" s="316"/>
      <c r="L133" s="366"/>
      <c r="M133" s="267"/>
      <c r="N133" s="184"/>
      <c r="O133" s="316"/>
      <c r="P133" s="366"/>
      <c r="Q133" s="267"/>
      <c r="R133" s="184"/>
      <c r="S133" s="316"/>
      <c r="T133" s="367"/>
      <c r="U133" s="267">
        <v>74</v>
      </c>
      <c r="V133" s="184">
        <v>77</v>
      </c>
      <c r="W133" s="316">
        <f>SUM(U133:V133)</f>
        <v>151</v>
      </c>
      <c r="X133" s="367">
        <v>0</v>
      </c>
      <c r="Y133" s="267"/>
      <c r="Z133" s="184"/>
      <c r="AA133" s="316"/>
      <c r="AB133" s="367"/>
      <c r="AC133" s="368"/>
      <c r="AD133" s="368"/>
      <c r="AE133" s="324">
        <f t="shared" si="30"/>
        <v>151</v>
      </c>
      <c r="AF133" s="325">
        <f t="shared" si="31"/>
        <v>0</v>
      </c>
      <c r="AG133" s="326">
        <f t="shared" si="32"/>
        <v>151</v>
      </c>
      <c r="AH133" s="20"/>
      <c r="AI133" s="14"/>
      <c r="AJ133" s="9"/>
      <c r="AK133" s="10"/>
      <c r="AL133" s="11"/>
      <c r="AM133" s="12"/>
      <c r="AN133" s="12"/>
      <c r="AO133" s="13"/>
      <c r="AP133" s="4"/>
      <c r="AQ133" s="4"/>
      <c r="AT133" s="4"/>
      <c r="AU133" s="4"/>
      <c r="AV133" s="4"/>
      <c r="AX133" s="25"/>
      <c r="AY133" s="25"/>
    </row>
    <row r="134" spans="1:51" ht="15.75" x14ac:dyDescent="0.25">
      <c r="A134" s="359" t="s">
        <v>134</v>
      </c>
      <c r="B134" s="372" t="s">
        <v>471</v>
      </c>
      <c r="C134" s="372"/>
      <c r="D134" s="373" t="s">
        <v>458</v>
      </c>
      <c r="E134" s="267"/>
      <c r="F134" s="184"/>
      <c r="G134" s="316"/>
      <c r="H134" s="334"/>
      <c r="I134" s="267"/>
      <c r="J134" s="184"/>
      <c r="K134" s="316"/>
      <c r="L134" s="366"/>
      <c r="M134" s="267"/>
      <c r="N134" s="184"/>
      <c r="O134" s="316"/>
      <c r="P134" s="366"/>
      <c r="Q134" s="267"/>
      <c r="R134" s="184"/>
      <c r="S134" s="316"/>
      <c r="T134" s="334"/>
      <c r="U134" s="267">
        <v>74</v>
      </c>
      <c r="V134" s="184">
        <v>76</v>
      </c>
      <c r="W134" s="316">
        <f>SUM(U134:V134)</f>
        <v>150</v>
      </c>
      <c r="X134" s="334"/>
      <c r="Y134" s="267"/>
      <c r="Z134" s="184"/>
      <c r="AA134" s="316"/>
      <c r="AB134" s="334"/>
      <c r="AC134" s="368"/>
      <c r="AD134" s="368"/>
      <c r="AE134" s="324">
        <f t="shared" si="30"/>
        <v>150</v>
      </c>
      <c r="AF134" s="325">
        <f t="shared" si="31"/>
        <v>0</v>
      </c>
      <c r="AG134" s="326">
        <f t="shared" si="32"/>
        <v>150</v>
      </c>
      <c r="AH134" s="20"/>
      <c r="AI134" s="14"/>
      <c r="AJ134" s="9"/>
      <c r="AK134" s="10"/>
      <c r="AL134" s="11"/>
      <c r="AM134" s="12"/>
      <c r="AN134" s="12"/>
      <c r="AO134" s="13"/>
      <c r="AP134" s="4"/>
      <c r="AQ134" s="4"/>
      <c r="AT134" s="4"/>
      <c r="AU134" s="4"/>
      <c r="AV134" s="4"/>
      <c r="AX134" s="25"/>
      <c r="AY134" s="25"/>
    </row>
    <row r="135" spans="1:51" ht="15.75" x14ac:dyDescent="0.25">
      <c r="A135" s="359" t="s">
        <v>135</v>
      </c>
      <c r="B135" s="372"/>
      <c r="C135" s="372"/>
      <c r="D135" s="373"/>
      <c r="E135" s="267"/>
      <c r="F135" s="184"/>
      <c r="G135" s="316"/>
      <c r="H135" s="334"/>
      <c r="I135" s="267"/>
      <c r="J135" s="184"/>
      <c r="K135" s="316"/>
      <c r="L135" s="366"/>
      <c r="M135" s="267"/>
      <c r="N135" s="184"/>
      <c r="O135" s="316"/>
      <c r="P135" s="366"/>
      <c r="Q135" s="267"/>
      <c r="R135" s="184"/>
      <c r="S135" s="316"/>
      <c r="T135" s="334"/>
      <c r="U135" s="267"/>
      <c r="V135" s="184"/>
      <c r="W135" s="316"/>
      <c r="X135" s="334"/>
      <c r="Y135" s="267"/>
      <c r="Z135" s="184"/>
      <c r="AA135" s="316"/>
      <c r="AB135" s="334"/>
      <c r="AC135" s="368"/>
      <c r="AD135" s="368"/>
      <c r="AE135" s="324">
        <f t="shared" si="30"/>
        <v>0</v>
      </c>
      <c r="AF135" s="325">
        <f t="shared" si="31"/>
        <v>0</v>
      </c>
      <c r="AG135" s="326" t="e">
        <f t="shared" ref="AG135:AG143" si="33">AVERAGE(G135,K135,O135,S135)</f>
        <v>#DIV/0!</v>
      </c>
      <c r="AH135" s="20"/>
      <c r="AI135" s="14"/>
      <c r="AJ135" s="9"/>
      <c r="AK135" s="10"/>
      <c r="AL135" s="11"/>
      <c r="AM135" s="12"/>
      <c r="AN135" s="12"/>
      <c r="AO135" s="13"/>
      <c r="AP135" s="4"/>
      <c r="AQ135" s="4"/>
      <c r="AT135" s="4"/>
      <c r="AU135" s="4"/>
      <c r="AV135" s="4"/>
      <c r="AX135" s="25"/>
      <c r="AY135" s="25"/>
    </row>
    <row r="136" spans="1:51" ht="15.75" x14ac:dyDescent="0.25">
      <c r="A136" s="359" t="s">
        <v>137</v>
      </c>
      <c r="B136" s="372"/>
      <c r="C136" s="372"/>
      <c r="D136" s="373"/>
      <c r="E136" s="267"/>
      <c r="F136" s="184"/>
      <c r="G136" s="316"/>
      <c r="H136" s="334"/>
      <c r="I136" s="267"/>
      <c r="J136" s="184"/>
      <c r="K136" s="316"/>
      <c r="L136" s="366"/>
      <c r="M136" s="267"/>
      <c r="N136" s="184"/>
      <c r="O136" s="316"/>
      <c r="P136" s="366"/>
      <c r="Q136" s="267"/>
      <c r="R136" s="184"/>
      <c r="S136" s="316"/>
      <c r="T136" s="334"/>
      <c r="U136" s="267"/>
      <c r="V136" s="184"/>
      <c r="W136" s="316"/>
      <c r="X136" s="334"/>
      <c r="Y136" s="267"/>
      <c r="Z136" s="184"/>
      <c r="AA136" s="316"/>
      <c r="AB136" s="334"/>
      <c r="AC136" s="368"/>
      <c r="AD136" s="368"/>
      <c r="AE136" s="324">
        <f t="shared" si="30"/>
        <v>0</v>
      </c>
      <c r="AF136" s="325">
        <f t="shared" si="31"/>
        <v>0</v>
      </c>
      <c r="AG136" s="326" t="e">
        <f t="shared" si="33"/>
        <v>#DIV/0!</v>
      </c>
      <c r="AH136" s="20"/>
      <c r="AI136" s="14"/>
      <c r="AJ136" s="9"/>
      <c r="AK136" s="10"/>
      <c r="AL136" s="11"/>
      <c r="AM136" s="12"/>
      <c r="AN136" s="12"/>
      <c r="AO136" s="13"/>
      <c r="AP136" s="4"/>
      <c r="AQ136" s="4"/>
      <c r="AT136" s="4"/>
      <c r="AU136" s="4"/>
      <c r="AV136" s="4"/>
      <c r="AX136" s="25"/>
      <c r="AY136" s="25"/>
    </row>
    <row r="137" spans="1:51" ht="15.75" x14ac:dyDescent="0.25">
      <c r="A137" s="359" t="s">
        <v>138</v>
      </c>
      <c r="B137" s="372"/>
      <c r="C137" s="372"/>
      <c r="D137" s="373"/>
      <c r="E137" s="267"/>
      <c r="F137" s="184"/>
      <c r="G137" s="316"/>
      <c r="H137" s="334"/>
      <c r="I137" s="267"/>
      <c r="J137" s="184"/>
      <c r="K137" s="316"/>
      <c r="L137" s="366"/>
      <c r="M137" s="267"/>
      <c r="N137" s="184"/>
      <c r="O137" s="316"/>
      <c r="P137" s="366"/>
      <c r="Q137" s="267"/>
      <c r="R137" s="184"/>
      <c r="S137" s="316"/>
      <c r="T137" s="334"/>
      <c r="U137" s="267"/>
      <c r="V137" s="184"/>
      <c r="W137" s="316"/>
      <c r="X137" s="334"/>
      <c r="Y137" s="267"/>
      <c r="Z137" s="184"/>
      <c r="AA137" s="316"/>
      <c r="AB137" s="334"/>
      <c r="AC137" s="368"/>
      <c r="AD137" s="368"/>
      <c r="AE137" s="324">
        <f t="shared" si="30"/>
        <v>0</v>
      </c>
      <c r="AF137" s="325">
        <f t="shared" si="31"/>
        <v>0</v>
      </c>
      <c r="AG137" s="326" t="e">
        <f t="shared" si="33"/>
        <v>#DIV/0!</v>
      </c>
      <c r="AH137" s="20"/>
      <c r="AI137" s="14"/>
      <c r="AJ137" s="9"/>
      <c r="AK137" s="10"/>
      <c r="AL137" s="11"/>
      <c r="AM137" s="12"/>
      <c r="AN137" s="12"/>
      <c r="AO137" s="13"/>
      <c r="AP137" s="4"/>
      <c r="AQ137" s="4"/>
      <c r="AT137" s="4"/>
      <c r="AU137" s="4"/>
      <c r="AV137" s="4"/>
      <c r="AX137" s="25"/>
      <c r="AY137" s="25"/>
    </row>
    <row r="138" spans="1:51" ht="15.75" x14ac:dyDescent="0.25">
      <c r="A138" s="359" t="s">
        <v>139</v>
      </c>
      <c r="B138" s="397"/>
      <c r="C138" s="397"/>
      <c r="D138" s="398"/>
      <c r="E138" s="267"/>
      <c r="F138" s="184"/>
      <c r="G138" s="316"/>
      <c r="H138" s="334"/>
      <c r="I138" s="267"/>
      <c r="J138" s="184"/>
      <c r="K138" s="316"/>
      <c r="L138" s="366"/>
      <c r="M138" s="267"/>
      <c r="N138" s="184"/>
      <c r="O138" s="316"/>
      <c r="P138" s="366"/>
      <c r="Q138" s="267"/>
      <c r="R138" s="184"/>
      <c r="S138" s="316"/>
      <c r="T138" s="334"/>
      <c r="U138" s="267"/>
      <c r="V138" s="184"/>
      <c r="W138" s="316"/>
      <c r="X138" s="334"/>
      <c r="Y138" s="267"/>
      <c r="Z138" s="184"/>
      <c r="AA138" s="316"/>
      <c r="AB138" s="334"/>
      <c r="AC138" s="368"/>
      <c r="AD138" s="368"/>
      <c r="AE138" s="324">
        <f t="shared" si="30"/>
        <v>0</v>
      </c>
      <c r="AF138" s="325">
        <f t="shared" si="31"/>
        <v>0</v>
      </c>
      <c r="AG138" s="326" t="e">
        <f t="shared" si="33"/>
        <v>#DIV/0!</v>
      </c>
      <c r="AH138" s="20"/>
      <c r="AI138" s="14"/>
      <c r="AJ138" s="9"/>
      <c r="AK138" s="10"/>
      <c r="AL138" s="11"/>
      <c r="AM138" s="12"/>
      <c r="AN138" s="12"/>
      <c r="AO138" s="13"/>
      <c r="AP138" s="4"/>
      <c r="AQ138" s="4"/>
      <c r="AT138" s="4"/>
      <c r="AU138" s="4"/>
      <c r="AV138" s="4"/>
      <c r="AX138" s="25"/>
      <c r="AY138" s="25"/>
    </row>
    <row r="139" spans="1:51" ht="15.75" x14ac:dyDescent="0.25">
      <c r="A139" s="359" t="s">
        <v>140</v>
      </c>
      <c r="B139" s="397"/>
      <c r="C139" s="397"/>
      <c r="D139" s="398"/>
      <c r="E139" s="267"/>
      <c r="F139" s="184"/>
      <c r="G139" s="316"/>
      <c r="H139" s="334"/>
      <c r="I139" s="267"/>
      <c r="J139" s="184"/>
      <c r="K139" s="316"/>
      <c r="L139" s="366"/>
      <c r="M139" s="267"/>
      <c r="N139" s="184"/>
      <c r="O139" s="316"/>
      <c r="P139" s="366"/>
      <c r="Q139" s="267"/>
      <c r="R139" s="184"/>
      <c r="S139" s="316"/>
      <c r="T139" s="334"/>
      <c r="U139" s="267"/>
      <c r="V139" s="184"/>
      <c r="W139" s="316"/>
      <c r="X139" s="334"/>
      <c r="Y139" s="267"/>
      <c r="Z139" s="184"/>
      <c r="AA139" s="316"/>
      <c r="AB139" s="334"/>
      <c r="AC139" s="368"/>
      <c r="AD139" s="368"/>
      <c r="AE139" s="324">
        <f t="shared" si="30"/>
        <v>0</v>
      </c>
      <c r="AF139" s="325">
        <f t="shared" si="31"/>
        <v>0</v>
      </c>
      <c r="AG139" s="326" t="e">
        <f t="shared" si="33"/>
        <v>#DIV/0!</v>
      </c>
      <c r="AH139" s="20"/>
      <c r="AI139" s="14"/>
      <c r="AJ139" s="9"/>
      <c r="AK139" s="10"/>
      <c r="AL139" s="11"/>
      <c r="AM139" s="12"/>
      <c r="AN139" s="12"/>
      <c r="AO139" s="13"/>
      <c r="AP139" s="4"/>
      <c r="AQ139" s="4"/>
      <c r="AT139" s="4"/>
      <c r="AU139" s="4"/>
      <c r="AV139" s="4"/>
      <c r="AX139" s="25"/>
      <c r="AY139" s="25"/>
    </row>
    <row r="140" spans="1:51" ht="15.75" x14ac:dyDescent="0.25">
      <c r="A140" s="359" t="s">
        <v>141</v>
      </c>
      <c r="B140" s="397"/>
      <c r="C140" s="397"/>
      <c r="D140" s="398"/>
      <c r="E140" s="267"/>
      <c r="F140" s="184"/>
      <c r="G140" s="316"/>
      <c r="H140" s="334"/>
      <c r="I140" s="267"/>
      <c r="J140" s="184"/>
      <c r="K140" s="316"/>
      <c r="L140" s="366"/>
      <c r="M140" s="267"/>
      <c r="N140" s="184"/>
      <c r="O140" s="316"/>
      <c r="P140" s="366"/>
      <c r="Q140" s="267"/>
      <c r="R140" s="184"/>
      <c r="S140" s="316"/>
      <c r="T140" s="334"/>
      <c r="U140" s="267"/>
      <c r="V140" s="184"/>
      <c r="W140" s="316"/>
      <c r="X140" s="334"/>
      <c r="Y140" s="267"/>
      <c r="Z140" s="184"/>
      <c r="AA140" s="316"/>
      <c r="AB140" s="334"/>
      <c r="AC140" s="368"/>
      <c r="AD140" s="368"/>
      <c r="AE140" s="324">
        <f t="shared" si="30"/>
        <v>0</v>
      </c>
      <c r="AF140" s="325">
        <f t="shared" si="31"/>
        <v>0</v>
      </c>
      <c r="AG140" s="326" t="e">
        <f t="shared" si="33"/>
        <v>#DIV/0!</v>
      </c>
      <c r="AH140" s="20"/>
      <c r="AI140" s="14"/>
      <c r="AJ140" s="9"/>
      <c r="AK140" s="10"/>
      <c r="AL140" s="11"/>
      <c r="AM140" s="12"/>
      <c r="AN140" s="12"/>
      <c r="AO140" s="13"/>
      <c r="AP140" s="4"/>
      <c r="AQ140" s="4"/>
      <c r="AT140" s="4"/>
      <c r="AU140" s="4"/>
      <c r="AV140" s="4"/>
      <c r="AX140" s="25"/>
      <c r="AY140" s="25"/>
    </row>
    <row r="141" spans="1:51" ht="15.75" x14ac:dyDescent="0.25">
      <c r="A141" s="359" t="s">
        <v>142</v>
      </c>
      <c r="B141" s="397"/>
      <c r="C141" s="397"/>
      <c r="D141" s="398"/>
      <c r="E141" s="267"/>
      <c r="F141" s="184"/>
      <c r="G141" s="316"/>
      <c r="H141" s="334"/>
      <c r="I141" s="267"/>
      <c r="J141" s="184"/>
      <c r="K141" s="316"/>
      <c r="L141" s="366"/>
      <c r="M141" s="267"/>
      <c r="N141" s="184"/>
      <c r="O141" s="316"/>
      <c r="P141" s="366"/>
      <c r="Q141" s="267"/>
      <c r="R141" s="184"/>
      <c r="S141" s="316"/>
      <c r="T141" s="334"/>
      <c r="U141" s="267"/>
      <c r="V141" s="184"/>
      <c r="W141" s="316"/>
      <c r="X141" s="334"/>
      <c r="Y141" s="267"/>
      <c r="Z141" s="184"/>
      <c r="AA141" s="316"/>
      <c r="AB141" s="334"/>
      <c r="AC141" s="368"/>
      <c r="AD141" s="368"/>
      <c r="AE141" s="324">
        <f t="shared" si="30"/>
        <v>0</v>
      </c>
      <c r="AF141" s="325">
        <f t="shared" si="31"/>
        <v>0</v>
      </c>
      <c r="AG141" s="326" t="e">
        <f t="shared" si="33"/>
        <v>#DIV/0!</v>
      </c>
      <c r="AH141" s="20"/>
      <c r="AI141" s="14"/>
      <c r="AJ141" s="9"/>
      <c r="AK141" s="10"/>
      <c r="AL141" s="11"/>
      <c r="AM141" s="12"/>
      <c r="AN141" s="12"/>
      <c r="AO141" s="13"/>
      <c r="AP141" s="4"/>
      <c r="AQ141" s="4"/>
      <c r="AT141" s="4"/>
      <c r="AU141" s="4"/>
      <c r="AV141" s="4"/>
      <c r="AX141" s="25"/>
      <c r="AY141" s="25"/>
    </row>
    <row r="142" spans="1:51" ht="15.75" x14ac:dyDescent="0.25">
      <c r="A142" s="359" t="s">
        <v>143</v>
      </c>
      <c r="B142" s="397"/>
      <c r="C142" s="397"/>
      <c r="D142" s="398"/>
      <c r="E142" s="267"/>
      <c r="F142" s="184"/>
      <c r="G142" s="316"/>
      <c r="H142" s="334"/>
      <c r="I142" s="267"/>
      <c r="J142" s="184"/>
      <c r="K142" s="316"/>
      <c r="L142" s="366"/>
      <c r="M142" s="267"/>
      <c r="N142" s="184"/>
      <c r="O142" s="316"/>
      <c r="P142" s="366"/>
      <c r="Q142" s="267"/>
      <c r="R142" s="184"/>
      <c r="S142" s="316"/>
      <c r="T142" s="334"/>
      <c r="U142" s="267"/>
      <c r="V142" s="184"/>
      <c r="W142" s="316"/>
      <c r="X142" s="334"/>
      <c r="Y142" s="267"/>
      <c r="Z142" s="184"/>
      <c r="AA142" s="316"/>
      <c r="AB142" s="334"/>
      <c r="AC142" s="368"/>
      <c r="AD142" s="368"/>
      <c r="AE142" s="324">
        <f t="shared" si="30"/>
        <v>0</v>
      </c>
      <c r="AF142" s="325">
        <f t="shared" si="31"/>
        <v>0</v>
      </c>
      <c r="AG142" s="326" t="e">
        <f t="shared" si="33"/>
        <v>#DIV/0!</v>
      </c>
      <c r="AH142" s="20"/>
      <c r="AI142" s="14"/>
      <c r="AJ142" s="9"/>
      <c r="AK142" s="10"/>
      <c r="AL142" s="11"/>
      <c r="AM142" s="12"/>
      <c r="AN142" s="12"/>
      <c r="AO142" s="13"/>
      <c r="AP142" s="4"/>
      <c r="AQ142" s="4"/>
      <c r="AT142" s="4"/>
      <c r="AU142" s="4"/>
      <c r="AV142" s="4"/>
      <c r="AX142" s="25"/>
      <c r="AY142" s="25"/>
    </row>
    <row r="143" spans="1:51" ht="15.75" x14ac:dyDescent="0.25">
      <c r="A143" s="359" t="s">
        <v>144</v>
      </c>
      <c r="B143" s="397"/>
      <c r="C143" s="397"/>
      <c r="D143" s="398"/>
      <c r="E143" s="267"/>
      <c r="F143" s="184"/>
      <c r="G143" s="316"/>
      <c r="H143" s="334"/>
      <c r="I143" s="267"/>
      <c r="J143" s="184"/>
      <c r="K143" s="316"/>
      <c r="L143" s="366"/>
      <c r="M143" s="267"/>
      <c r="N143" s="184"/>
      <c r="O143" s="316"/>
      <c r="P143" s="366"/>
      <c r="Q143" s="267"/>
      <c r="R143" s="184"/>
      <c r="S143" s="316"/>
      <c r="T143" s="334"/>
      <c r="U143" s="267"/>
      <c r="V143" s="184"/>
      <c r="W143" s="316"/>
      <c r="X143" s="334"/>
      <c r="Y143" s="267"/>
      <c r="Z143" s="184"/>
      <c r="AA143" s="316"/>
      <c r="AB143" s="334"/>
      <c r="AC143" s="368"/>
      <c r="AD143" s="368"/>
      <c r="AE143" s="324">
        <f t="shared" si="30"/>
        <v>0</v>
      </c>
      <c r="AF143" s="325">
        <f t="shared" si="31"/>
        <v>0</v>
      </c>
      <c r="AG143" s="326" t="e">
        <f t="shared" si="33"/>
        <v>#DIV/0!</v>
      </c>
      <c r="AH143" s="20"/>
      <c r="AI143" s="14"/>
      <c r="AJ143" s="9"/>
      <c r="AK143" s="10"/>
      <c r="AL143" s="11"/>
      <c r="AM143" s="12"/>
      <c r="AN143" s="12"/>
      <c r="AO143" s="13"/>
      <c r="AP143" s="4"/>
      <c r="AQ143" s="4"/>
      <c r="AT143" s="4"/>
      <c r="AU143" s="4"/>
      <c r="AV143" s="4"/>
      <c r="AX143" s="25"/>
      <c r="AY143" s="25"/>
    </row>
    <row r="144" spans="1:51" ht="15.75" x14ac:dyDescent="0.25">
      <c r="A144" s="359"/>
      <c r="B144" s="385"/>
      <c r="C144" s="385"/>
      <c r="D144" s="385"/>
      <c r="E144" s="341"/>
      <c r="F144" s="341"/>
      <c r="G144" s="341"/>
      <c r="H144" s="343"/>
      <c r="I144" s="341"/>
      <c r="J144" s="343"/>
      <c r="K144" s="341"/>
      <c r="L144" s="341"/>
      <c r="M144" s="343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99"/>
      <c r="AF144" s="399"/>
      <c r="AG144" s="326"/>
      <c r="AI144" s="14"/>
      <c r="AJ144" s="28"/>
      <c r="AK144" s="29"/>
      <c r="AL144" s="30"/>
      <c r="AM144" s="31"/>
      <c r="AN144" s="4"/>
      <c r="AO144" s="4"/>
      <c r="AP144" s="4"/>
      <c r="AQ144" s="4"/>
      <c r="AR144" s="26"/>
      <c r="AS144" s="27"/>
      <c r="AT144" s="27"/>
      <c r="AU144" s="27"/>
      <c r="AV144" s="27"/>
      <c r="AW144" s="27"/>
      <c r="AX144" s="25"/>
      <c r="AY144" s="25"/>
    </row>
    <row r="145" spans="1:51" ht="15.75" x14ac:dyDescent="0.25">
      <c r="A145" s="407" t="s">
        <v>152</v>
      </c>
      <c r="B145" s="407"/>
      <c r="C145" s="407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  <c r="AF145" s="407"/>
      <c r="AG145" s="407"/>
      <c r="AI145" s="3"/>
      <c r="AJ145" s="8"/>
      <c r="AL145" s="15"/>
      <c r="AM145" s="16"/>
      <c r="AN145" s="4"/>
      <c r="AO145" s="4"/>
      <c r="AP145" s="13"/>
      <c r="AQ145" s="4"/>
      <c r="AR145" s="23"/>
      <c r="AS145" s="23"/>
      <c r="AT145" s="17"/>
      <c r="AU145" s="17"/>
      <c r="AV145" s="17"/>
      <c r="AW145" s="4"/>
      <c r="AX145" s="14"/>
      <c r="AY145" s="16"/>
    </row>
    <row r="146" spans="1:51" ht="15.75" x14ac:dyDescent="0.25">
      <c r="A146" s="346"/>
      <c r="B146" s="400" t="s">
        <v>0</v>
      </c>
      <c r="C146" s="395" t="s">
        <v>76</v>
      </c>
      <c r="D146" s="400" t="s">
        <v>1</v>
      </c>
      <c r="E146" s="401" t="s">
        <v>34</v>
      </c>
      <c r="F146" s="401" t="s">
        <v>35</v>
      </c>
      <c r="G146" s="402" t="s">
        <v>36</v>
      </c>
      <c r="H146" s="401" t="s">
        <v>33</v>
      </c>
      <c r="I146" s="401" t="s">
        <v>34</v>
      </c>
      <c r="J146" s="401" t="s">
        <v>35</v>
      </c>
      <c r="K146" s="402" t="s">
        <v>36</v>
      </c>
      <c r="L146" s="401" t="s">
        <v>30</v>
      </c>
      <c r="M146" s="401" t="s">
        <v>34</v>
      </c>
      <c r="N146" s="401" t="s">
        <v>35</v>
      </c>
      <c r="O146" s="402" t="s">
        <v>36</v>
      </c>
      <c r="P146" s="401" t="s">
        <v>9</v>
      </c>
      <c r="Q146" s="401" t="s">
        <v>34</v>
      </c>
      <c r="R146" s="401" t="s">
        <v>35</v>
      </c>
      <c r="S146" s="402" t="s">
        <v>36</v>
      </c>
      <c r="T146" s="401" t="s">
        <v>10</v>
      </c>
      <c r="U146" s="401" t="s">
        <v>34</v>
      </c>
      <c r="V146" s="401" t="s">
        <v>35</v>
      </c>
      <c r="W146" s="402" t="s">
        <v>36</v>
      </c>
      <c r="X146" s="401" t="s">
        <v>11</v>
      </c>
      <c r="Y146" s="401" t="s">
        <v>34</v>
      </c>
      <c r="Z146" s="401" t="s">
        <v>35</v>
      </c>
      <c r="AA146" s="402" t="s">
        <v>36</v>
      </c>
      <c r="AB146" s="401" t="s">
        <v>453</v>
      </c>
      <c r="AC146" s="401" t="s">
        <v>68</v>
      </c>
      <c r="AD146" s="401" t="s">
        <v>69</v>
      </c>
      <c r="AE146" s="395" t="s">
        <v>6</v>
      </c>
      <c r="AF146" s="395" t="s">
        <v>7</v>
      </c>
      <c r="AG146" s="403" t="s">
        <v>8</v>
      </c>
      <c r="AI146" s="14"/>
      <c r="AJ146" s="9"/>
      <c r="AK146" s="17"/>
      <c r="AL146" s="9"/>
      <c r="AM146" s="12"/>
      <c r="AN146" s="12"/>
      <c r="AO146" s="13"/>
      <c r="AP146" s="4"/>
      <c r="AT146" s="4"/>
      <c r="AU146" s="4"/>
      <c r="AV146" s="4"/>
      <c r="AX146" s="13"/>
      <c r="AY146" s="4"/>
    </row>
    <row r="147" spans="1:51" ht="15.75" x14ac:dyDescent="0.25">
      <c r="A147" s="359" t="s">
        <v>2</v>
      </c>
      <c r="B147" s="184" t="s">
        <v>31</v>
      </c>
      <c r="C147" s="333">
        <v>2003</v>
      </c>
      <c r="D147" s="184" t="s">
        <v>26</v>
      </c>
      <c r="E147" s="185">
        <v>92</v>
      </c>
      <c r="F147" s="185">
        <v>91</v>
      </c>
      <c r="G147" s="395">
        <f t="shared" ref="G147:G154" si="34">SUM(E147:F147)</f>
        <v>183</v>
      </c>
      <c r="H147" s="185">
        <v>30</v>
      </c>
      <c r="I147" s="184">
        <v>88</v>
      </c>
      <c r="J147" s="184">
        <v>94</v>
      </c>
      <c r="K147" s="404">
        <f t="shared" ref="K147:K158" si="35">SUM(I147:J147)</f>
        <v>182</v>
      </c>
      <c r="L147" s="320">
        <v>26</v>
      </c>
      <c r="M147" s="184">
        <v>92</v>
      </c>
      <c r="N147" s="184">
        <v>93</v>
      </c>
      <c r="O147" s="395">
        <f t="shared" ref="O147:O155" si="36">SUM(M147:N147)</f>
        <v>185</v>
      </c>
      <c r="P147" s="316">
        <v>30</v>
      </c>
      <c r="Q147" s="184">
        <v>93</v>
      </c>
      <c r="R147" s="184">
        <v>88</v>
      </c>
      <c r="S147" s="395">
        <f t="shared" ref="S147:S156" si="37">SUM(Q147:R147)</f>
        <v>181</v>
      </c>
      <c r="T147" s="396">
        <v>30</v>
      </c>
      <c r="U147" s="184">
        <v>94</v>
      </c>
      <c r="V147" s="184">
        <v>91</v>
      </c>
      <c r="W147" s="395">
        <f t="shared" ref="W147:W155" si="38">SUM(U147:V147)</f>
        <v>185</v>
      </c>
      <c r="X147" s="396">
        <v>30</v>
      </c>
      <c r="Y147" s="184"/>
      <c r="Z147" s="184"/>
      <c r="AA147" s="316"/>
      <c r="AB147" s="396"/>
      <c r="AC147" s="329"/>
      <c r="AD147" s="329"/>
      <c r="AE147" s="395">
        <f t="shared" ref="AE147:AE164" si="39">SUM(G147+K147+O147+S147+W147)-AC147</f>
        <v>916</v>
      </c>
      <c r="AF147" s="395">
        <f t="shared" ref="AF147:AF164" si="40">SUM(H147+L147+P147+T147+X147)-AD147</f>
        <v>146</v>
      </c>
      <c r="AG147" s="326">
        <f>AVERAGE(W147,AA147,G147,K147,O147,S147)</f>
        <v>183.2</v>
      </c>
      <c r="AI147" s="8"/>
      <c r="AJ147" s="9"/>
      <c r="AK147" s="10"/>
      <c r="AL147" s="22"/>
      <c r="AM147" s="12"/>
      <c r="AN147" s="12"/>
      <c r="AO147" s="13"/>
      <c r="AP147" s="4"/>
      <c r="AT147" s="4"/>
      <c r="AU147" s="4"/>
      <c r="AV147" s="4"/>
      <c r="AX147" s="13"/>
      <c r="AY147" s="4"/>
    </row>
    <row r="148" spans="1:51" ht="15.75" x14ac:dyDescent="0.25">
      <c r="A148" s="359" t="s">
        <v>3</v>
      </c>
      <c r="B148" s="184" t="s">
        <v>86</v>
      </c>
      <c r="C148" s="333">
        <v>2003</v>
      </c>
      <c r="D148" s="184" t="s">
        <v>29</v>
      </c>
      <c r="E148" s="185">
        <v>77</v>
      </c>
      <c r="F148" s="185">
        <v>86</v>
      </c>
      <c r="G148" s="404">
        <f t="shared" si="34"/>
        <v>163</v>
      </c>
      <c r="H148" s="327">
        <v>19</v>
      </c>
      <c r="I148" s="184">
        <v>92</v>
      </c>
      <c r="J148" s="184">
        <v>92</v>
      </c>
      <c r="K148" s="395">
        <f t="shared" si="35"/>
        <v>184</v>
      </c>
      <c r="L148" s="316">
        <v>30</v>
      </c>
      <c r="M148" s="184">
        <v>90</v>
      </c>
      <c r="N148" s="184">
        <v>83</v>
      </c>
      <c r="O148" s="395">
        <f t="shared" si="36"/>
        <v>173</v>
      </c>
      <c r="P148" s="316">
        <v>22</v>
      </c>
      <c r="Q148" s="184">
        <v>85</v>
      </c>
      <c r="R148" s="184">
        <v>89</v>
      </c>
      <c r="S148" s="395">
        <f t="shared" si="37"/>
        <v>174</v>
      </c>
      <c r="T148" s="185">
        <v>21</v>
      </c>
      <c r="U148" s="184">
        <v>90</v>
      </c>
      <c r="V148" s="184">
        <v>90</v>
      </c>
      <c r="W148" s="395">
        <f t="shared" si="38"/>
        <v>180</v>
      </c>
      <c r="X148" s="185">
        <v>22</v>
      </c>
      <c r="Y148" s="184"/>
      <c r="Z148" s="184"/>
      <c r="AA148" s="316"/>
      <c r="AB148" s="185"/>
      <c r="AC148" s="329"/>
      <c r="AD148" s="329"/>
      <c r="AE148" s="395">
        <f t="shared" si="39"/>
        <v>874</v>
      </c>
      <c r="AF148" s="395">
        <f t="shared" si="40"/>
        <v>114</v>
      </c>
      <c r="AG148" s="326">
        <f t="shared" ref="AG148:AG164" si="41">AVERAGE(W148,AA148,G148,K148,O148,S148)</f>
        <v>174.8</v>
      </c>
      <c r="AH148" s="19"/>
      <c r="AI148" s="14"/>
      <c r="AJ148" s="9"/>
      <c r="AK148" s="10"/>
      <c r="AL148" s="11"/>
      <c r="AM148" s="12"/>
      <c r="AN148" s="12"/>
      <c r="AO148" s="13"/>
      <c r="AP148" s="4"/>
      <c r="AT148" s="4"/>
      <c r="AU148" s="4"/>
      <c r="AV148" s="4"/>
      <c r="AX148" s="13"/>
      <c r="AY148" s="4"/>
    </row>
    <row r="149" spans="1:51" ht="15.75" x14ac:dyDescent="0.25">
      <c r="A149" s="359" t="s">
        <v>4</v>
      </c>
      <c r="B149" s="184" t="s">
        <v>63</v>
      </c>
      <c r="C149" s="333">
        <v>2004</v>
      </c>
      <c r="D149" s="184" t="s">
        <v>27</v>
      </c>
      <c r="E149" s="185">
        <v>89</v>
      </c>
      <c r="F149" s="185">
        <v>89</v>
      </c>
      <c r="G149" s="395">
        <f t="shared" si="34"/>
        <v>178</v>
      </c>
      <c r="H149" s="185">
        <v>26</v>
      </c>
      <c r="I149" s="184">
        <v>90</v>
      </c>
      <c r="J149" s="184">
        <v>92</v>
      </c>
      <c r="K149" s="395">
        <f t="shared" si="35"/>
        <v>182</v>
      </c>
      <c r="L149" s="316">
        <v>24</v>
      </c>
      <c r="M149" s="184">
        <v>83</v>
      </c>
      <c r="N149" s="184">
        <v>86</v>
      </c>
      <c r="O149" s="404">
        <f t="shared" si="36"/>
        <v>169</v>
      </c>
      <c r="P149" s="320">
        <v>16</v>
      </c>
      <c r="Q149" s="184">
        <v>88</v>
      </c>
      <c r="R149" s="184">
        <v>84</v>
      </c>
      <c r="S149" s="395">
        <f t="shared" si="37"/>
        <v>172</v>
      </c>
      <c r="T149" s="185">
        <v>20</v>
      </c>
      <c r="U149" s="184">
        <v>88</v>
      </c>
      <c r="V149" s="184">
        <v>93</v>
      </c>
      <c r="W149" s="395">
        <f t="shared" si="38"/>
        <v>181</v>
      </c>
      <c r="X149" s="185">
        <v>24</v>
      </c>
      <c r="Y149" s="184"/>
      <c r="Z149" s="184"/>
      <c r="AA149" s="316"/>
      <c r="AB149" s="185"/>
      <c r="AC149" s="329"/>
      <c r="AD149" s="329"/>
      <c r="AE149" s="395">
        <f t="shared" si="39"/>
        <v>882</v>
      </c>
      <c r="AF149" s="395">
        <f t="shared" si="40"/>
        <v>110</v>
      </c>
      <c r="AG149" s="326">
        <f t="shared" si="41"/>
        <v>176.4</v>
      </c>
      <c r="AH149" s="19"/>
      <c r="AI149" s="14"/>
      <c r="AJ149" s="9"/>
      <c r="AK149" s="10"/>
      <c r="AL149" s="11"/>
      <c r="AM149" s="12"/>
      <c r="AN149" s="12"/>
      <c r="AO149" s="13"/>
      <c r="AP149" s="4"/>
      <c r="AT149" s="4"/>
      <c r="AU149" s="4"/>
      <c r="AV149" s="4"/>
      <c r="AX149" s="13"/>
      <c r="AY149" s="4"/>
    </row>
    <row r="150" spans="1:51" ht="15.75" x14ac:dyDescent="0.25">
      <c r="A150" s="359" t="s">
        <v>5</v>
      </c>
      <c r="B150" s="184" t="s">
        <v>32</v>
      </c>
      <c r="C150" s="333">
        <v>2003</v>
      </c>
      <c r="D150" s="184" t="s">
        <v>27</v>
      </c>
      <c r="E150" s="185">
        <v>83</v>
      </c>
      <c r="F150" s="185">
        <v>90</v>
      </c>
      <c r="G150" s="395">
        <f t="shared" si="34"/>
        <v>173</v>
      </c>
      <c r="H150" s="185">
        <v>24</v>
      </c>
      <c r="I150" s="184">
        <v>85</v>
      </c>
      <c r="J150" s="184">
        <v>87</v>
      </c>
      <c r="K150" s="395">
        <f t="shared" si="35"/>
        <v>172</v>
      </c>
      <c r="L150" s="316">
        <v>18</v>
      </c>
      <c r="M150" s="184">
        <v>88</v>
      </c>
      <c r="N150" s="184">
        <v>86</v>
      </c>
      <c r="O150" s="395">
        <f t="shared" si="36"/>
        <v>174</v>
      </c>
      <c r="P150" s="316">
        <v>24</v>
      </c>
      <c r="Q150" s="184">
        <v>89</v>
      </c>
      <c r="R150" s="184">
        <v>88</v>
      </c>
      <c r="S150" s="395">
        <f t="shared" si="37"/>
        <v>177</v>
      </c>
      <c r="T150" s="185">
        <v>26</v>
      </c>
      <c r="U150" s="184">
        <v>83</v>
      </c>
      <c r="V150" s="184">
        <v>87</v>
      </c>
      <c r="W150" s="404">
        <f t="shared" si="38"/>
        <v>170</v>
      </c>
      <c r="X150" s="327">
        <v>16</v>
      </c>
      <c r="Y150" s="184"/>
      <c r="Z150" s="184"/>
      <c r="AA150" s="316"/>
      <c r="AB150" s="185"/>
      <c r="AC150" s="329"/>
      <c r="AD150" s="329"/>
      <c r="AE150" s="395">
        <f t="shared" si="39"/>
        <v>866</v>
      </c>
      <c r="AF150" s="395">
        <f t="shared" si="40"/>
        <v>108</v>
      </c>
      <c r="AG150" s="326">
        <f t="shared" si="41"/>
        <v>173.2</v>
      </c>
      <c r="AH150" s="19"/>
      <c r="AI150" s="14"/>
      <c r="AJ150" s="9"/>
      <c r="AK150" s="10"/>
      <c r="AL150" s="11"/>
      <c r="AM150" s="12"/>
      <c r="AN150" s="12"/>
      <c r="AO150" s="13"/>
      <c r="AP150" s="4"/>
      <c r="AT150" s="4"/>
      <c r="AU150" s="4"/>
      <c r="AV150" s="4"/>
      <c r="AX150" s="13"/>
      <c r="AY150" s="4"/>
    </row>
    <row r="151" spans="1:51" ht="15.75" x14ac:dyDescent="0.25">
      <c r="A151" s="359" t="s">
        <v>82</v>
      </c>
      <c r="B151" s="184" t="s">
        <v>65</v>
      </c>
      <c r="C151" s="333">
        <v>2005</v>
      </c>
      <c r="D151" s="184" t="s">
        <v>154</v>
      </c>
      <c r="E151" s="185">
        <v>85</v>
      </c>
      <c r="F151" s="185">
        <v>88</v>
      </c>
      <c r="G151" s="395">
        <f t="shared" si="34"/>
        <v>173</v>
      </c>
      <c r="H151" s="185">
        <v>22</v>
      </c>
      <c r="I151" s="184">
        <v>92</v>
      </c>
      <c r="J151" s="184">
        <v>85</v>
      </c>
      <c r="K151" s="395">
        <f t="shared" si="35"/>
        <v>177</v>
      </c>
      <c r="L151" s="316">
        <v>20</v>
      </c>
      <c r="M151" s="184">
        <v>88</v>
      </c>
      <c r="N151" s="184">
        <v>84</v>
      </c>
      <c r="O151" s="395">
        <f t="shared" si="36"/>
        <v>172</v>
      </c>
      <c r="P151" s="316">
        <v>20</v>
      </c>
      <c r="Q151" s="184">
        <v>86</v>
      </c>
      <c r="R151" s="184">
        <v>89</v>
      </c>
      <c r="S151" s="395">
        <f t="shared" si="37"/>
        <v>175</v>
      </c>
      <c r="T151" s="185">
        <v>22</v>
      </c>
      <c r="U151" s="184">
        <v>84</v>
      </c>
      <c r="V151" s="184">
        <v>88</v>
      </c>
      <c r="W151" s="404">
        <f t="shared" si="38"/>
        <v>172</v>
      </c>
      <c r="X151" s="327">
        <v>17</v>
      </c>
      <c r="Y151" s="184"/>
      <c r="Z151" s="184"/>
      <c r="AA151" s="316"/>
      <c r="AB151" s="185"/>
      <c r="AC151" s="329"/>
      <c r="AD151" s="329"/>
      <c r="AE151" s="395">
        <f t="shared" si="39"/>
        <v>869</v>
      </c>
      <c r="AF151" s="395">
        <f t="shared" si="40"/>
        <v>101</v>
      </c>
      <c r="AG151" s="326">
        <f t="shared" si="41"/>
        <v>173.8</v>
      </c>
      <c r="AH151" s="19"/>
      <c r="AI151" s="14"/>
      <c r="AJ151" s="9"/>
      <c r="AK151" s="10"/>
      <c r="AL151" s="11"/>
      <c r="AM151" s="12"/>
      <c r="AN151" s="12"/>
      <c r="AO151" s="13"/>
      <c r="AP151" s="4"/>
      <c r="AT151" s="4"/>
      <c r="AU151" s="4"/>
      <c r="AV151" s="4"/>
      <c r="AX151" s="13"/>
      <c r="AY151" s="4"/>
    </row>
    <row r="152" spans="1:51" ht="15.75" x14ac:dyDescent="0.25">
      <c r="A152" s="359" t="s">
        <v>113</v>
      </c>
      <c r="B152" s="184" t="s">
        <v>66</v>
      </c>
      <c r="C152" s="184">
        <v>2004</v>
      </c>
      <c r="D152" s="184" t="s">
        <v>154</v>
      </c>
      <c r="E152" s="185">
        <v>83</v>
      </c>
      <c r="F152" s="185">
        <v>84</v>
      </c>
      <c r="G152" s="395">
        <f t="shared" si="34"/>
        <v>167</v>
      </c>
      <c r="H152" s="185">
        <v>20</v>
      </c>
      <c r="I152" s="184">
        <v>91</v>
      </c>
      <c r="J152" s="184">
        <v>82</v>
      </c>
      <c r="K152" s="395">
        <f t="shared" si="35"/>
        <v>173</v>
      </c>
      <c r="L152" s="316">
        <v>19</v>
      </c>
      <c r="M152" s="184">
        <v>85</v>
      </c>
      <c r="N152" s="184">
        <v>90</v>
      </c>
      <c r="O152" s="395">
        <f t="shared" si="36"/>
        <v>175</v>
      </c>
      <c r="P152" s="316">
        <v>26</v>
      </c>
      <c r="Q152" s="184">
        <v>86</v>
      </c>
      <c r="R152" s="184">
        <v>85</v>
      </c>
      <c r="S152" s="404">
        <f t="shared" si="37"/>
        <v>171</v>
      </c>
      <c r="T152" s="327">
        <v>18</v>
      </c>
      <c r="U152" s="184">
        <v>87</v>
      </c>
      <c r="V152" s="184">
        <v>88</v>
      </c>
      <c r="W152" s="395">
        <f t="shared" si="38"/>
        <v>175</v>
      </c>
      <c r="X152" s="185">
        <v>18</v>
      </c>
      <c r="Y152" s="184"/>
      <c r="Z152" s="184"/>
      <c r="AA152" s="316"/>
      <c r="AB152" s="185"/>
      <c r="AC152" s="329"/>
      <c r="AD152" s="329"/>
      <c r="AE152" s="395">
        <f t="shared" si="39"/>
        <v>861</v>
      </c>
      <c r="AF152" s="395">
        <f t="shared" si="40"/>
        <v>101</v>
      </c>
      <c r="AG152" s="326">
        <f t="shared" si="41"/>
        <v>172.2</v>
      </c>
      <c r="AH152" s="19"/>
      <c r="AI152" s="14"/>
      <c r="AJ152" s="9"/>
      <c r="AK152" s="10"/>
      <c r="AL152" s="11"/>
      <c r="AM152" s="12"/>
      <c r="AN152" s="12"/>
      <c r="AO152" s="13"/>
      <c r="AP152" s="4"/>
      <c r="AT152" s="4"/>
      <c r="AU152" s="4"/>
      <c r="AV152" s="4"/>
      <c r="AX152" s="13"/>
      <c r="AY152" s="4"/>
    </row>
    <row r="153" spans="1:51" ht="15.75" x14ac:dyDescent="0.25">
      <c r="A153" s="359" t="s">
        <v>114</v>
      </c>
      <c r="B153" s="184" t="s">
        <v>182</v>
      </c>
      <c r="C153" s="333">
        <v>2003</v>
      </c>
      <c r="D153" s="184" t="s">
        <v>29</v>
      </c>
      <c r="E153" s="185">
        <v>78</v>
      </c>
      <c r="F153" s="185">
        <v>82</v>
      </c>
      <c r="G153" s="395">
        <f t="shared" si="34"/>
        <v>160</v>
      </c>
      <c r="H153" s="185">
        <v>18</v>
      </c>
      <c r="I153" s="184">
        <v>85</v>
      </c>
      <c r="J153" s="184">
        <v>93</v>
      </c>
      <c r="K153" s="395">
        <f t="shared" si="35"/>
        <v>178</v>
      </c>
      <c r="L153" s="316">
        <v>21</v>
      </c>
      <c r="M153" s="184">
        <v>86</v>
      </c>
      <c r="N153" s="184">
        <v>86</v>
      </c>
      <c r="O153" s="395">
        <f t="shared" si="36"/>
        <v>172</v>
      </c>
      <c r="P153" s="316">
        <v>21</v>
      </c>
      <c r="Q153" s="184">
        <v>86</v>
      </c>
      <c r="R153" s="184">
        <v>90</v>
      </c>
      <c r="S153" s="395">
        <f t="shared" si="37"/>
        <v>176</v>
      </c>
      <c r="T153" s="185">
        <v>24</v>
      </c>
      <c r="U153" s="184">
        <v>84</v>
      </c>
      <c r="V153" s="184">
        <v>84</v>
      </c>
      <c r="W153" s="404">
        <f t="shared" si="38"/>
        <v>168</v>
      </c>
      <c r="X153" s="327">
        <v>15</v>
      </c>
      <c r="Y153" s="184"/>
      <c r="Z153" s="184"/>
      <c r="AA153" s="316"/>
      <c r="AB153" s="185"/>
      <c r="AC153" s="329"/>
      <c r="AD153" s="329"/>
      <c r="AE153" s="395">
        <f t="shared" si="39"/>
        <v>854</v>
      </c>
      <c r="AF153" s="395">
        <f t="shared" si="40"/>
        <v>99</v>
      </c>
      <c r="AG153" s="326">
        <f t="shared" si="41"/>
        <v>170.8</v>
      </c>
      <c r="AH153" s="19"/>
      <c r="AI153" s="14"/>
      <c r="AJ153" s="9"/>
      <c r="AK153" s="10"/>
      <c r="AL153" s="11"/>
      <c r="AM153" s="12"/>
      <c r="AN153" s="12"/>
      <c r="AO153" s="13"/>
      <c r="AP153" s="4"/>
      <c r="AT153" s="4"/>
      <c r="AU153" s="4"/>
      <c r="AV153" s="4"/>
      <c r="AX153" s="13"/>
      <c r="AY153" s="4"/>
    </row>
    <row r="154" spans="1:51" ht="15.75" x14ac:dyDescent="0.25">
      <c r="A154" s="359" t="s">
        <v>115</v>
      </c>
      <c r="B154" s="184" t="s">
        <v>67</v>
      </c>
      <c r="C154" s="333">
        <v>2004</v>
      </c>
      <c r="D154" s="184" t="s">
        <v>154</v>
      </c>
      <c r="E154" s="185">
        <v>82</v>
      </c>
      <c r="F154" s="185">
        <v>88</v>
      </c>
      <c r="G154" s="395">
        <f t="shared" si="34"/>
        <v>170</v>
      </c>
      <c r="H154" s="185">
        <v>21</v>
      </c>
      <c r="I154" s="184">
        <v>82</v>
      </c>
      <c r="J154" s="184">
        <v>86</v>
      </c>
      <c r="K154" s="395">
        <f t="shared" si="35"/>
        <v>168</v>
      </c>
      <c r="L154" s="316">
        <v>16</v>
      </c>
      <c r="M154" s="184">
        <v>85</v>
      </c>
      <c r="N154" s="184">
        <v>84</v>
      </c>
      <c r="O154" s="404">
        <f t="shared" si="36"/>
        <v>169</v>
      </c>
      <c r="P154" s="320">
        <v>15</v>
      </c>
      <c r="Q154" s="184">
        <v>84</v>
      </c>
      <c r="R154" s="184">
        <v>87</v>
      </c>
      <c r="S154" s="395">
        <f t="shared" si="37"/>
        <v>171</v>
      </c>
      <c r="T154" s="185">
        <v>19</v>
      </c>
      <c r="U154" s="184">
        <v>86</v>
      </c>
      <c r="V154" s="184">
        <v>90</v>
      </c>
      <c r="W154" s="395">
        <f t="shared" si="38"/>
        <v>176</v>
      </c>
      <c r="X154" s="185">
        <v>20</v>
      </c>
      <c r="Y154" s="184"/>
      <c r="Z154" s="184"/>
      <c r="AA154" s="316"/>
      <c r="AB154" s="185"/>
      <c r="AC154" s="329"/>
      <c r="AD154" s="329"/>
      <c r="AE154" s="395">
        <f t="shared" si="39"/>
        <v>854</v>
      </c>
      <c r="AF154" s="395">
        <f t="shared" si="40"/>
        <v>91</v>
      </c>
      <c r="AG154" s="326">
        <f t="shared" si="41"/>
        <v>170.8</v>
      </c>
      <c r="AH154" s="19"/>
      <c r="AI154" s="14"/>
      <c r="AJ154" s="9"/>
      <c r="AK154" s="10"/>
      <c r="AL154" s="11"/>
      <c r="AM154" s="12"/>
      <c r="AN154" s="12"/>
      <c r="AO154" s="13"/>
      <c r="AP154" s="4"/>
      <c r="AT154" s="4"/>
      <c r="AU154" s="4"/>
      <c r="AV154" s="4"/>
      <c r="AX154" s="13"/>
      <c r="AY154" s="4"/>
    </row>
    <row r="155" spans="1:51" ht="15.75" x14ac:dyDescent="0.25">
      <c r="A155" s="359" t="s">
        <v>116</v>
      </c>
      <c r="B155" s="333" t="s">
        <v>337</v>
      </c>
      <c r="C155" s="333">
        <v>2004</v>
      </c>
      <c r="D155" s="333" t="s">
        <v>29</v>
      </c>
      <c r="E155" s="184"/>
      <c r="F155" s="184"/>
      <c r="G155" s="316"/>
      <c r="H155" s="185"/>
      <c r="I155" s="184">
        <v>87</v>
      </c>
      <c r="J155" s="184">
        <v>84</v>
      </c>
      <c r="K155" s="395">
        <f t="shared" si="35"/>
        <v>171</v>
      </c>
      <c r="L155" s="316">
        <v>17</v>
      </c>
      <c r="M155" s="184">
        <v>87</v>
      </c>
      <c r="N155" s="184">
        <v>84</v>
      </c>
      <c r="O155" s="395">
        <f t="shared" si="36"/>
        <v>171</v>
      </c>
      <c r="P155" s="316">
        <v>18</v>
      </c>
      <c r="Q155" s="184">
        <v>84</v>
      </c>
      <c r="R155" s="184">
        <v>84</v>
      </c>
      <c r="S155" s="395">
        <f t="shared" si="37"/>
        <v>168</v>
      </c>
      <c r="T155" s="185">
        <v>17</v>
      </c>
      <c r="U155" s="184">
        <v>88</v>
      </c>
      <c r="V155" s="184">
        <v>91</v>
      </c>
      <c r="W155" s="395">
        <f t="shared" si="38"/>
        <v>179</v>
      </c>
      <c r="X155" s="185">
        <v>21</v>
      </c>
      <c r="Y155" s="184"/>
      <c r="Z155" s="184"/>
      <c r="AA155" s="316"/>
      <c r="AB155" s="185"/>
      <c r="AC155" s="329"/>
      <c r="AD155" s="329"/>
      <c r="AE155" s="395">
        <f t="shared" si="39"/>
        <v>689</v>
      </c>
      <c r="AF155" s="395">
        <f t="shared" si="40"/>
        <v>73</v>
      </c>
      <c r="AG155" s="326">
        <f t="shared" si="41"/>
        <v>172.25</v>
      </c>
      <c r="AH155" s="19"/>
      <c r="AI155" s="14"/>
      <c r="AJ155" s="9"/>
      <c r="AK155" s="10"/>
      <c r="AL155" s="11"/>
      <c r="AM155" s="12"/>
      <c r="AN155" s="12"/>
      <c r="AO155" s="13"/>
      <c r="AP155" s="4"/>
      <c r="AT155" s="4"/>
      <c r="AU155" s="4"/>
      <c r="AV155" s="4"/>
      <c r="AX155" s="13"/>
      <c r="AY155" s="4"/>
    </row>
    <row r="156" spans="1:51" ht="15.75" x14ac:dyDescent="0.25">
      <c r="A156" s="359" t="s">
        <v>88</v>
      </c>
      <c r="B156" s="184" t="s">
        <v>184</v>
      </c>
      <c r="C156" s="333">
        <v>2004</v>
      </c>
      <c r="D156" s="184" t="s">
        <v>147</v>
      </c>
      <c r="E156" s="185">
        <v>56</v>
      </c>
      <c r="F156" s="185">
        <v>77</v>
      </c>
      <c r="G156" s="395">
        <f>SUM(E156:F156)</f>
        <v>133</v>
      </c>
      <c r="H156" s="185">
        <v>16</v>
      </c>
      <c r="I156" s="184">
        <v>77</v>
      </c>
      <c r="J156" s="184">
        <v>83</v>
      </c>
      <c r="K156" s="395">
        <f t="shared" si="35"/>
        <v>160</v>
      </c>
      <c r="L156" s="316">
        <v>15</v>
      </c>
      <c r="M156" s="184"/>
      <c r="N156" s="184"/>
      <c r="O156" s="395"/>
      <c r="P156" s="316"/>
      <c r="Q156" s="184">
        <v>77</v>
      </c>
      <c r="R156" s="184">
        <v>81</v>
      </c>
      <c r="S156" s="395">
        <f t="shared" si="37"/>
        <v>158</v>
      </c>
      <c r="T156" s="396">
        <v>16</v>
      </c>
      <c r="U156" s="184"/>
      <c r="V156" s="184"/>
      <c r="W156" s="395"/>
      <c r="X156" s="396"/>
      <c r="Y156" s="184"/>
      <c r="Z156" s="184"/>
      <c r="AA156" s="316"/>
      <c r="AB156" s="396"/>
      <c r="AC156" s="329"/>
      <c r="AD156" s="329"/>
      <c r="AE156" s="395">
        <f t="shared" si="39"/>
        <v>451</v>
      </c>
      <c r="AF156" s="395">
        <f t="shared" si="40"/>
        <v>47</v>
      </c>
      <c r="AG156" s="326">
        <f t="shared" si="41"/>
        <v>150.33333333333334</v>
      </c>
      <c r="AH156" s="19"/>
      <c r="AI156" s="14"/>
      <c r="AJ156" s="9"/>
      <c r="AK156" s="10"/>
      <c r="AL156" s="11"/>
      <c r="AM156" s="12"/>
      <c r="AN156" s="12"/>
      <c r="AO156" s="13"/>
      <c r="AP156" s="4"/>
      <c r="AT156" s="4"/>
      <c r="AU156" s="4"/>
      <c r="AV156" s="4"/>
      <c r="AX156" s="13"/>
      <c r="AY156" s="4"/>
    </row>
    <row r="157" spans="1:51" ht="15.75" x14ac:dyDescent="0.25">
      <c r="A157" s="359" t="s">
        <v>89</v>
      </c>
      <c r="B157" s="184" t="s">
        <v>336</v>
      </c>
      <c r="C157" s="333">
        <v>2003</v>
      </c>
      <c r="D157" s="184" t="s">
        <v>263</v>
      </c>
      <c r="E157" s="185"/>
      <c r="F157" s="185"/>
      <c r="G157" s="395"/>
      <c r="H157" s="185"/>
      <c r="I157" s="184">
        <v>88</v>
      </c>
      <c r="J157" s="184">
        <v>91</v>
      </c>
      <c r="K157" s="395">
        <f t="shared" si="35"/>
        <v>179</v>
      </c>
      <c r="L157" s="316">
        <v>22</v>
      </c>
      <c r="M157" s="184">
        <v>86</v>
      </c>
      <c r="N157" s="184">
        <v>85</v>
      </c>
      <c r="O157" s="395">
        <f>SUM(M157:N157)</f>
        <v>171</v>
      </c>
      <c r="P157" s="316">
        <v>19</v>
      </c>
      <c r="Q157" s="184"/>
      <c r="R157" s="184"/>
      <c r="S157" s="395"/>
      <c r="T157" s="396"/>
      <c r="U157" s="184"/>
      <c r="V157" s="184"/>
      <c r="W157" s="395"/>
      <c r="X157" s="396"/>
      <c r="Y157" s="184"/>
      <c r="Z157" s="184"/>
      <c r="AA157" s="316"/>
      <c r="AB157" s="396"/>
      <c r="AC157" s="329"/>
      <c r="AD157" s="329"/>
      <c r="AE157" s="395">
        <f t="shared" si="39"/>
        <v>350</v>
      </c>
      <c r="AF157" s="395">
        <f t="shared" si="40"/>
        <v>41</v>
      </c>
      <c r="AG157" s="326">
        <f t="shared" si="41"/>
        <v>175</v>
      </c>
      <c r="AH157" s="19"/>
      <c r="AI157" s="14"/>
      <c r="AJ157" s="9"/>
      <c r="AK157" s="10"/>
      <c r="AL157" s="11"/>
      <c r="AM157" s="12"/>
      <c r="AN157" s="12"/>
      <c r="AO157" s="13"/>
      <c r="AP157" s="4"/>
      <c r="AT157" s="4"/>
      <c r="AU157" s="4"/>
      <c r="AV157" s="4"/>
      <c r="AX157" s="13"/>
      <c r="AY157" s="4"/>
    </row>
    <row r="158" spans="1:51" ht="15.75" x14ac:dyDescent="0.25">
      <c r="A158" s="359" t="s">
        <v>90</v>
      </c>
      <c r="B158" s="184" t="s">
        <v>338</v>
      </c>
      <c r="C158" s="333">
        <v>2004</v>
      </c>
      <c r="D158" s="184" t="s">
        <v>29</v>
      </c>
      <c r="E158" s="185"/>
      <c r="F158" s="185"/>
      <c r="G158" s="395"/>
      <c r="H158" s="185"/>
      <c r="I158" s="184">
        <v>83</v>
      </c>
      <c r="J158" s="184">
        <v>74</v>
      </c>
      <c r="K158" s="395">
        <f t="shared" si="35"/>
        <v>157</v>
      </c>
      <c r="L158" s="316">
        <v>14</v>
      </c>
      <c r="M158" s="184">
        <v>87</v>
      </c>
      <c r="N158" s="184">
        <v>83</v>
      </c>
      <c r="O158" s="395">
        <f>SUM(M158:N158)</f>
        <v>170</v>
      </c>
      <c r="P158" s="316">
        <v>17</v>
      </c>
      <c r="Q158" s="184"/>
      <c r="R158" s="184"/>
      <c r="S158" s="395"/>
      <c r="T158" s="396"/>
      <c r="U158" s="184"/>
      <c r="V158" s="184"/>
      <c r="W158" s="395"/>
      <c r="X158" s="396"/>
      <c r="Y158" s="184"/>
      <c r="Z158" s="184"/>
      <c r="AA158" s="316"/>
      <c r="AB158" s="396"/>
      <c r="AC158" s="329"/>
      <c r="AD158" s="329"/>
      <c r="AE158" s="395">
        <f t="shared" si="39"/>
        <v>327</v>
      </c>
      <c r="AF158" s="395">
        <f t="shared" si="40"/>
        <v>31</v>
      </c>
      <c r="AG158" s="326">
        <f t="shared" si="41"/>
        <v>163.5</v>
      </c>
      <c r="AH158" s="19"/>
      <c r="AI158" s="14"/>
      <c r="AJ158" s="9"/>
      <c r="AK158" s="10"/>
      <c r="AL158" s="11"/>
      <c r="AM158" s="12"/>
      <c r="AN158" s="12"/>
      <c r="AO158" s="13"/>
      <c r="AP158" s="4"/>
      <c r="AT158" s="4"/>
      <c r="AU158" s="4"/>
      <c r="AV158" s="4"/>
      <c r="AX158" s="13"/>
      <c r="AY158" s="4"/>
    </row>
    <row r="159" spans="1:51" ht="15.75" x14ac:dyDescent="0.25">
      <c r="A159" s="359" t="s">
        <v>91</v>
      </c>
      <c r="B159" s="333" t="s">
        <v>472</v>
      </c>
      <c r="C159" s="333"/>
      <c r="D159" s="333" t="s">
        <v>457</v>
      </c>
      <c r="E159" s="184"/>
      <c r="F159" s="184"/>
      <c r="G159" s="316"/>
      <c r="H159" s="396"/>
      <c r="I159" s="184"/>
      <c r="J159" s="184"/>
      <c r="K159" s="316"/>
      <c r="L159" s="316"/>
      <c r="M159" s="184"/>
      <c r="N159" s="184"/>
      <c r="O159" s="316"/>
      <c r="P159" s="316"/>
      <c r="Q159" s="184"/>
      <c r="R159" s="184"/>
      <c r="S159" s="395"/>
      <c r="T159" s="396"/>
      <c r="U159" s="184">
        <v>91</v>
      </c>
      <c r="V159" s="184">
        <v>92</v>
      </c>
      <c r="W159" s="395">
        <f>SUM(U159:V159)</f>
        <v>183</v>
      </c>
      <c r="X159" s="396">
        <v>26</v>
      </c>
      <c r="Y159" s="184"/>
      <c r="Z159" s="184"/>
      <c r="AA159" s="316"/>
      <c r="AB159" s="396"/>
      <c r="AC159" s="329"/>
      <c r="AD159" s="329"/>
      <c r="AE159" s="395">
        <f t="shared" si="39"/>
        <v>183</v>
      </c>
      <c r="AF159" s="395">
        <f t="shared" si="40"/>
        <v>26</v>
      </c>
      <c r="AG159" s="326">
        <f t="shared" si="41"/>
        <v>183</v>
      </c>
      <c r="AH159" s="19"/>
      <c r="AI159" s="14"/>
      <c r="AJ159" s="9"/>
      <c r="AK159" s="10"/>
      <c r="AL159" s="11"/>
      <c r="AM159" s="12"/>
      <c r="AN159" s="12"/>
      <c r="AO159" s="13"/>
      <c r="AP159" s="4"/>
      <c r="AT159" s="4"/>
      <c r="AU159" s="4"/>
      <c r="AV159" s="4"/>
      <c r="AX159" s="13"/>
      <c r="AY159" s="4"/>
    </row>
    <row r="160" spans="1:51" ht="15.75" x14ac:dyDescent="0.25">
      <c r="A160" s="359" t="s">
        <v>92</v>
      </c>
      <c r="B160" s="333" t="s">
        <v>473</v>
      </c>
      <c r="C160" s="333"/>
      <c r="D160" s="333" t="s">
        <v>459</v>
      </c>
      <c r="E160" s="184"/>
      <c r="F160" s="184"/>
      <c r="G160" s="316"/>
      <c r="H160" s="185"/>
      <c r="I160" s="184"/>
      <c r="J160" s="184"/>
      <c r="K160" s="316"/>
      <c r="L160" s="316"/>
      <c r="M160" s="184"/>
      <c r="N160" s="184"/>
      <c r="O160" s="316"/>
      <c r="P160" s="316"/>
      <c r="Q160" s="184"/>
      <c r="R160" s="184"/>
      <c r="S160" s="395"/>
      <c r="T160" s="396"/>
      <c r="U160" s="184">
        <v>82</v>
      </c>
      <c r="V160" s="184">
        <v>93</v>
      </c>
      <c r="W160" s="395">
        <f>SUM(U160:V160)</f>
        <v>175</v>
      </c>
      <c r="X160" s="396">
        <v>19</v>
      </c>
      <c r="Y160" s="184"/>
      <c r="Z160" s="184"/>
      <c r="AA160" s="316"/>
      <c r="AB160" s="396"/>
      <c r="AC160" s="329"/>
      <c r="AD160" s="329"/>
      <c r="AE160" s="395">
        <f t="shared" si="39"/>
        <v>175</v>
      </c>
      <c r="AF160" s="395">
        <f t="shared" si="40"/>
        <v>19</v>
      </c>
      <c r="AG160" s="326">
        <f t="shared" si="41"/>
        <v>175</v>
      </c>
      <c r="AH160" s="19"/>
      <c r="AI160" s="14"/>
      <c r="AJ160" s="9"/>
      <c r="AK160" s="10"/>
      <c r="AL160" s="11"/>
      <c r="AM160" s="12"/>
      <c r="AN160" s="12"/>
      <c r="AO160" s="13"/>
      <c r="AP160" s="4"/>
      <c r="AT160" s="4"/>
      <c r="AU160" s="4"/>
      <c r="AV160" s="4"/>
      <c r="AX160" s="13"/>
      <c r="AY160" s="4"/>
    </row>
    <row r="161" spans="1:51" ht="15.75" x14ac:dyDescent="0.25">
      <c r="A161" s="359" t="s">
        <v>93</v>
      </c>
      <c r="B161" s="184" t="s">
        <v>183</v>
      </c>
      <c r="C161" s="333">
        <v>2004</v>
      </c>
      <c r="D161" s="184" t="s">
        <v>147</v>
      </c>
      <c r="E161" s="185">
        <v>72</v>
      </c>
      <c r="F161" s="185">
        <v>64</v>
      </c>
      <c r="G161" s="395">
        <f>SUM(E161:F161)</f>
        <v>136</v>
      </c>
      <c r="H161" s="185">
        <v>17</v>
      </c>
      <c r="I161" s="184"/>
      <c r="J161" s="184"/>
      <c r="K161" s="395"/>
      <c r="L161" s="316"/>
      <c r="M161" s="184"/>
      <c r="N161" s="184"/>
      <c r="O161" s="395"/>
      <c r="P161" s="316"/>
      <c r="Q161" s="184"/>
      <c r="R161" s="184"/>
      <c r="S161" s="395"/>
      <c r="T161" s="185"/>
      <c r="U161" s="184"/>
      <c r="V161" s="184"/>
      <c r="W161" s="395"/>
      <c r="X161" s="185"/>
      <c r="Y161" s="184"/>
      <c r="Z161" s="184"/>
      <c r="AA161" s="316"/>
      <c r="AB161" s="185"/>
      <c r="AC161" s="329"/>
      <c r="AD161" s="329"/>
      <c r="AE161" s="395">
        <f t="shared" si="39"/>
        <v>136</v>
      </c>
      <c r="AF161" s="395">
        <f t="shared" si="40"/>
        <v>17</v>
      </c>
      <c r="AG161" s="326">
        <f t="shared" si="41"/>
        <v>136</v>
      </c>
      <c r="AH161" s="19"/>
      <c r="AI161" s="14"/>
      <c r="AJ161" s="9"/>
      <c r="AK161" s="10"/>
      <c r="AL161" s="11"/>
      <c r="AM161" s="12"/>
      <c r="AN161" s="12"/>
      <c r="AO161" s="13"/>
      <c r="AP161" s="4"/>
      <c r="AT161" s="4"/>
      <c r="AU161" s="4"/>
      <c r="AV161" s="4"/>
      <c r="AX161" s="13"/>
      <c r="AY161" s="4"/>
    </row>
    <row r="162" spans="1:51" ht="15.75" x14ac:dyDescent="0.25">
      <c r="A162" s="359" t="s">
        <v>94</v>
      </c>
      <c r="B162" s="184" t="s">
        <v>349</v>
      </c>
      <c r="C162" s="333">
        <v>2004</v>
      </c>
      <c r="D162" s="184" t="s">
        <v>29</v>
      </c>
      <c r="E162" s="185"/>
      <c r="F162" s="185"/>
      <c r="G162" s="395"/>
      <c r="H162" s="185"/>
      <c r="I162" s="184"/>
      <c r="J162" s="184"/>
      <c r="K162" s="395"/>
      <c r="L162" s="316"/>
      <c r="M162" s="184">
        <v>85</v>
      </c>
      <c r="N162" s="184">
        <v>81</v>
      </c>
      <c r="O162" s="395">
        <f>SUM(M162:N162)</f>
        <v>166</v>
      </c>
      <c r="P162" s="316">
        <v>14</v>
      </c>
      <c r="Q162" s="184"/>
      <c r="R162" s="184"/>
      <c r="S162" s="395"/>
      <c r="T162" s="185"/>
      <c r="U162" s="184"/>
      <c r="V162" s="184"/>
      <c r="W162" s="395"/>
      <c r="X162" s="185"/>
      <c r="Y162" s="184"/>
      <c r="Z162" s="184"/>
      <c r="AA162" s="316"/>
      <c r="AB162" s="185"/>
      <c r="AC162" s="329"/>
      <c r="AD162" s="329"/>
      <c r="AE162" s="395">
        <f t="shared" si="39"/>
        <v>166</v>
      </c>
      <c r="AF162" s="395">
        <f t="shared" si="40"/>
        <v>14</v>
      </c>
      <c r="AG162" s="326">
        <f t="shared" si="41"/>
        <v>166</v>
      </c>
      <c r="AH162" s="19"/>
      <c r="AI162" s="14"/>
      <c r="AJ162" s="9"/>
      <c r="AK162" s="10"/>
      <c r="AL162" s="11"/>
      <c r="AM162" s="12"/>
      <c r="AN162" s="12"/>
      <c r="AO162" s="13"/>
      <c r="AP162" s="4"/>
      <c r="AT162" s="4"/>
      <c r="AU162" s="4"/>
      <c r="AV162" s="4"/>
      <c r="AX162" s="13"/>
      <c r="AY162" s="4"/>
    </row>
    <row r="163" spans="1:51" ht="15.75" x14ac:dyDescent="0.25">
      <c r="A163" s="359" t="s">
        <v>95</v>
      </c>
      <c r="B163" s="184" t="s">
        <v>350</v>
      </c>
      <c r="C163" s="333">
        <v>2003</v>
      </c>
      <c r="D163" s="184" t="s">
        <v>351</v>
      </c>
      <c r="E163" s="185"/>
      <c r="F163" s="185"/>
      <c r="G163" s="395"/>
      <c r="H163" s="185"/>
      <c r="I163" s="184"/>
      <c r="J163" s="184"/>
      <c r="K163" s="395"/>
      <c r="L163" s="316"/>
      <c r="M163" s="184">
        <v>74</v>
      </c>
      <c r="N163" s="184">
        <v>84</v>
      </c>
      <c r="O163" s="395">
        <f>SUM(M163:N163)</f>
        <v>158</v>
      </c>
      <c r="P163" s="316">
        <v>13</v>
      </c>
      <c r="Q163" s="184"/>
      <c r="R163" s="184"/>
      <c r="S163" s="395"/>
      <c r="T163" s="185"/>
      <c r="U163" s="184"/>
      <c r="V163" s="184"/>
      <c r="W163" s="395"/>
      <c r="X163" s="185"/>
      <c r="Y163" s="184"/>
      <c r="Z163" s="184"/>
      <c r="AA163" s="316"/>
      <c r="AB163" s="185"/>
      <c r="AC163" s="329"/>
      <c r="AD163" s="329"/>
      <c r="AE163" s="395">
        <f t="shared" si="39"/>
        <v>158</v>
      </c>
      <c r="AF163" s="395">
        <f t="shared" si="40"/>
        <v>13</v>
      </c>
      <c r="AG163" s="326">
        <f t="shared" si="41"/>
        <v>158</v>
      </c>
      <c r="AH163" s="19"/>
      <c r="AI163" s="14"/>
      <c r="AJ163" s="9"/>
      <c r="AK163" s="10"/>
      <c r="AL163" s="11"/>
      <c r="AM163" s="12"/>
      <c r="AN163" s="12"/>
      <c r="AO163" s="13"/>
      <c r="AP163" s="4"/>
      <c r="AT163" s="4"/>
      <c r="AU163" s="4"/>
      <c r="AV163" s="4"/>
      <c r="AX163" s="13"/>
      <c r="AY163" s="4"/>
    </row>
    <row r="164" spans="1:51" ht="15.75" x14ac:dyDescent="0.25">
      <c r="A164" s="359" t="s">
        <v>96</v>
      </c>
      <c r="B164" s="333" t="s">
        <v>352</v>
      </c>
      <c r="C164" s="333">
        <v>2003</v>
      </c>
      <c r="D164" s="333" t="s">
        <v>351</v>
      </c>
      <c r="E164" s="184"/>
      <c r="F164" s="184"/>
      <c r="G164" s="316"/>
      <c r="H164" s="185"/>
      <c r="I164" s="184"/>
      <c r="J164" s="184"/>
      <c r="K164" s="395"/>
      <c r="L164" s="316"/>
      <c r="M164" s="184">
        <v>63</v>
      </c>
      <c r="N164" s="184">
        <v>76</v>
      </c>
      <c r="O164" s="395">
        <f>SUM(M164:N164)</f>
        <v>139</v>
      </c>
      <c r="P164" s="316">
        <v>12</v>
      </c>
      <c r="Q164" s="184"/>
      <c r="R164" s="184"/>
      <c r="S164" s="395"/>
      <c r="T164" s="185"/>
      <c r="U164" s="184"/>
      <c r="V164" s="184"/>
      <c r="W164" s="395"/>
      <c r="X164" s="185"/>
      <c r="Y164" s="184"/>
      <c r="Z164" s="184"/>
      <c r="AA164" s="316"/>
      <c r="AB164" s="185"/>
      <c r="AC164" s="329"/>
      <c r="AD164" s="329"/>
      <c r="AE164" s="395">
        <f t="shared" si="39"/>
        <v>139</v>
      </c>
      <c r="AF164" s="395">
        <f t="shared" si="40"/>
        <v>12</v>
      </c>
      <c r="AG164" s="326">
        <f t="shared" si="41"/>
        <v>139</v>
      </c>
      <c r="AH164" s="19"/>
      <c r="AI164" s="14"/>
      <c r="AJ164" s="9"/>
      <c r="AK164" s="10"/>
      <c r="AL164" s="11"/>
      <c r="AM164" s="12"/>
      <c r="AN164" s="12"/>
      <c r="AO164" s="13"/>
      <c r="AP164" s="4"/>
      <c r="AT164" s="4"/>
      <c r="AU164" s="4"/>
      <c r="AV164" s="4"/>
      <c r="AX164" s="13"/>
      <c r="AY164" s="4"/>
    </row>
  </sheetData>
  <sortState ref="B86:AG143">
    <sortCondition descending="1" ref="AF86:AF143"/>
    <sortCondition descending="1" ref="AE86:AE143"/>
  </sortState>
  <mergeCells count="4">
    <mergeCell ref="A3:AG3"/>
    <mergeCell ref="A41:AG41"/>
    <mergeCell ref="A84:AG84"/>
    <mergeCell ref="A145:AG145"/>
  </mergeCells>
  <phoneticPr fontId="0" type="noConversion"/>
  <pageMargins left="0.75" right="0.75" top="0" bottom="0" header="0.31496062992125984" footer="0.31496062992125984"/>
  <pageSetup paperSize="9" scale="6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topLeftCell="A11" workbookViewId="0">
      <selection activeCell="G35" sqref="G35"/>
    </sheetView>
  </sheetViews>
  <sheetFormatPr defaultColWidth="11.5703125" defaultRowHeight="15" x14ac:dyDescent="0.25"/>
  <cols>
    <col min="1" max="1" width="3.28515625" style="14" bestFit="1" customWidth="1"/>
    <col min="2" max="2" width="27.42578125" style="16" bestFit="1" customWidth="1"/>
    <col min="3" max="3" width="3.85546875" style="4" bestFit="1" customWidth="1"/>
    <col min="4" max="4" width="12" style="4" bestFit="1" customWidth="1"/>
    <col min="5" max="5" width="3.28515625" style="2" bestFit="1" customWidth="1"/>
    <col min="6" max="6" width="9.28515625" style="2" bestFit="1" customWidth="1"/>
    <col min="7" max="7" width="3.28515625" style="2" bestFit="1" customWidth="1"/>
    <col min="8" max="8" width="6.28515625" style="4" bestFit="1" customWidth="1"/>
    <col min="9" max="9" width="3.28515625" style="2" bestFit="1" customWidth="1"/>
    <col min="10" max="10" width="9.7109375" style="2" bestFit="1" customWidth="1"/>
    <col min="11" max="11" width="3.28515625" style="2" bestFit="1" customWidth="1"/>
    <col min="12" max="12" width="11.42578125" style="2" bestFit="1" customWidth="1"/>
    <col min="13" max="13" width="3.85546875" style="2" customWidth="1"/>
    <col min="14" max="16" width="5.7109375" style="2" customWidth="1"/>
    <col min="17" max="17" width="7.140625" style="2" bestFit="1" customWidth="1"/>
    <col min="18" max="18" width="7" style="32" bestFit="1" customWidth="1"/>
    <col min="19" max="19" width="11.7109375" style="59" bestFit="1" customWidth="1"/>
    <col min="20" max="20" width="4.5703125" style="2" customWidth="1"/>
    <col min="21" max="21" width="3.5703125" style="2" customWidth="1"/>
    <col min="22" max="22" width="4.5703125" style="2" customWidth="1"/>
    <col min="23" max="23" width="7.140625" style="2" customWidth="1"/>
    <col min="24" max="24" width="6.140625" style="2" customWidth="1"/>
    <col min="25" max="25" width="21.140625" style="2" customWidth="1"/>
    <col min="26" max="26" width="4.42578125" style="2" bestFit="1" customWidth="1"/>
    <col min="27" max="27" width="5.7109375" style="2" customWidth="1"/>
    <col min="28" max="28" width="7.5703125" style="2" customWidth="1"/>
    <col min="29" max="31" width="4.85546875" style="2" customWidth="1"/>
    <col min="32" max="32" width="3.7109375" style="2" customWidth="1"/>
    <col min="33" max="16384" width="11.5703125" style="2"/>
  </cols>
  <sheetData>
    <row r="1" spans="1:32" ht="20.25" x14ac:dyDescent="0.3">
      <c r="A1" s="408" t="s">
        <v>48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9"/>
      <c r="U1" s="49"/>
      <c r="V1" s="49"/>
      <c r="W1" s="49"/>
      <c r="X1" s="49"/>
      <c r="Y1" s="49"/>
      <c r="Z1" s="49"/>
      <c r="AA1" s="49"/>
      <c r="AB1" s="49"/>
    </row>
    <row r="2" spans="1:32" ht="20.25" x14ac:dyDescent="0.3">
      <c r="A2" s="408" t="s">
        <v>145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9"/>
      <c r="U2" s="49"/>
      <c r="V2" s="49"/>
      <c r="W2" s="49"/>
      <c r="X2" s="49"/>
      <c r="Y2" s="49"/>
      <c r="Z2" s="49"/>
      <c r="AA2" s="49"/>
      <c r="AB2" s="49"/>
    </row>
    <row r="3" spans="1:32" ht="15.75" customHeight="1" thickBot="1" x14ac:dyDescent="0.3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</row>
    <row r="4" spans="1:32" ht="15.75" customHeight="1" thickBot="1" x14ac:dyDescent="0.25">
      <c r="A4" s="130"/>
      <c r="B4" s="124" t="s">
        <v>47</v>
      </c>
      <c r="C4" s="125" t="s">
        <v>2</v>
      </c>
      <c r="D4" s="125" t="s">
        <v>112</v>
      </c>
      <c r="E4" s="125" t="s">
        <v>3</v>
      </c>
      <c r="F4" s="125" t="s">
        <v>347</v>
      </c>
      <c r="G4" s="125" t="s">
        <v>4</v>
      </c>
      <c r="H4" s="125" t="s">
        <v>348</v>
      </c>
      <c r="I4" s="125" t="s">
        <v>5</v>
      </c>
      <c r="J4" s="125" t="s">
        <v>450</v>
      </c>
      <c r="K4" s="125" t="s">
        <v>11</v>
      </c>
      <c r="L4" s="125" t="s">
        <v>456</v>
      </c>
      <c r="M4" s="125" t="s">
        <v>453</v>
      </c>
      <c r="N4" s="125"/>
      <c r="O4" s="125" t="s">
        <v>68</v>
      </c>
      <c r="P4" s="125" t="s">
        <v>69</v>
      </c>
      <c r="Q4" s="125" t="s">
        <v>6</v>
      </c>
      <c r="R4" s="126" t="s">
        <v>7</v>
      </c>
      <c r="S4" s="127" t="s">
        <v>8</v>
      </c>
      <c r="Z4" s="14"/>
      <c r="AB4" s="4"/>
      <c r="AC4" s="4"/>
      <c r="AD4" s="4"/>
      <c r="AE4" s="6"/>
      <c r="AF4" s="23"/>
    </row>
    <row r="5" spans="1:32" ht="15.75" customHeight="1" x14ac:dyDescent="0.2">
      <c r="A5" s="131" t="s">
        <v>2</v>
      </c>
      <c r="B5" s="37" t="s">
        <v>26</v>
      </c>
      <c r="C5" s="68">
        <v>20</v>
      </c>
      <c r="D5" s="123">
        <v>542</v>
      </c>
      <c r="E5" s="132">
        <v>17</v>
      </c>
      <c r="F5" s="123">
        <v>531</v>
      </c>
      <c r="G5" s="132">
        <v>20</v>
      </c>
      <c r="H5" s="123">
        <v>545</v>
      </c>
      <c r="I5" s="132">
        <v>20</v>
      </c>
      <c r="J5" s="123">
        <v>531</v>
      </c>
      <c r="K5" s="132">
        <v>20</v>
      </c>
      <c r="L5" s="132">
        <v>546</v>
      </c>
      <c r="M5" s="132"/>
      <c r="N5" s="132"/>
      <c r="O5" s="133"/>
      <c r="P5" s="133"/>
      <c r="Q5" s="172">
        <f t="shared" ref="Q5:Q17" si="0">SUM(D5,F5,H5,J5,L5)-P5</f>
        <v>2695</v>
      </c>
      <c r="R5" s="172">
        <f t="shared" ref="R5:R17" si="1">SUM(C5,E5,G5,I5,K5)-P5</f>
        <v>97</v>
      </c>
      <c r="S5" s="134">
        <f t="shared" ref="S5:S26" si="2">AVERAGE(D5,F5,H5,J5,L5)</f>
        <v>539</v>
      </c>
      <c r="W5" s="53"/>
      <c r="X5" s="50"/>
      <c r="Y5" s="51"/>
      <c r="Z5" s="19"/>
      <c r="AA5" s="19"/>
      <c r="AB5" s="19"/>
      <c r="AC5" s="19"/>
      <c r="AD5" s="19"/>
      <c r="AE5" s="54"/>
      <c r="AF5" s="55"/>
    </row>
    <row r="6" spans="1:32" ht="15.75" customHeight="1" x14ac:dyDescent="0.2">
      <c r="A6" s="131" t="s">
        <v>3</v>
      </c>
      <c r="B6" s="37" t="s">
        <v>28</v>
      </c>
      <c r="C6" s="68">
        <v>11</v>
      </c>
      <c r="D6" s="104">
        <v>509</v>
      </c>
      <c r="E6" s="100">
        <v>20</v>
      </c>
      <c r="F6" s="104">
        <v>532</v>
      </c>
      <c r="G6" s="100">
        <v>17</v>
      </c>
      <c r="H6" s="104">
        <v>530</v>
      </c>
      <c r="I6" s="100">
        <v>12</v>
      </c>
      <c r="J6" s="104">
        <v>523</v>
      </c>
      <c r="K6" s="100">
        <v>14</v>
      </c>
      <c r="L6" s="100">
        <v>535</v>
      </c>
      <c r="M6" s="100"/>
      <c r="N6" s="100"/>
      <c r="O6" s="136"/>
      <c r="P6" s="136"/>
      <c r="Q6" s="172">
        <f t="shared" si="0"/>
        <v>2629</v>
      </c>
      <c r="R6" s="172">
        <f t="shared" si="1"/>
        <v>74</v>
      </c>
      <c r="S6" s="134">
        <f t="shared" si="2"/>
        <v>525.79999999999995</v>
      </c>
      <c r="W6" s="53"/>
      <c r="X6" s="50"/>
      <c r="Y6" s="51"/>
      <c r="Z6" s="19"/>
      <c r="AA6" s="19"/>
      <c r="AB6" s="19"/>
      <c r="AC6" s="19"/>
      <c r="AD6" s="19"/>
      <c r="AE6" s="54"/>
      <c r="AF6" s="55"/>
    </row>
    <row r="7" spans="1:32" ht="15.75" customHeight="1" x14ac:dyDescent="0.25">
      <c r="A7" s="131" t="s">
        <v>4</v>
      </c>
      <c r="B7" s="64" t="s">
        <v>29</v>
      </c>
      <c r="C7" s="68">
        <v>17</v>
      </c>
      <c r="D7" s="104">
        <v>516</v>
      </c>
      <c r="E7" s="100">
        <v>14</v>
      </c>
      <c r="F7" s="104">
        <v>529</v>
      </c>
      <c r="G7" s="100">
        <v>14</v>
      </c>
      <c r="H7" s="177">
        <v>529</v>
      </c>
      <c r="I7" s="100">
        <v>10</v>
      </c>
      <c r="J7" s="104">
        <v>521</v>
      </c>
      <c r="K7" s="100">
        <v>17</v>
      </c>
      <c r="L7" s="100">
        <v>541</v>
      </c>
      <c r="M7" s="100"/>
      <c r="N7" s="100"/>
      <c r="O7" s="136"/>
      <c r="P7" s="136"/>
      <c r="Q7" s="172">
        <f t="shared" si="0"/>
        <v>2636</v>
      </c>
      <c r="R7" s="172">
        <f t="shared" si="1"/>
        <v>72</v>
      </c>
      <c r="S7" s="134">
        <f t="shared" si="2"/>
        <v>527.20000000000005</v>
      </c>
      <c r="T7" s="18"/>
      <c r="U7" s="18"/>
      <c r="V7" s="18"/>
      <c r="W7" s="53"/>
      <c r="X7" s="50"/>
      <c r="Y7" s="51"/>
      <c r="Z7" s="19"/>
      <c r="AA7" s="19"/>
      <c r="AB7" s="19"/>
      <c r="AC7" s="19"/>
      <c r="AD7" s="19"/>
      <c r="AE7" s="54"/>
      <c r="AF7" s="55"/>
    </row>
    <row r="8" spans="1:32" ht="15.75" customHeight="1" x14ac:dyDescent="0.2">
      <c r="A8" s="131" t="s">
        <v>5</v>
      </c>
      <c r="B8" s="38" t="s">
        <v>154</v>
      </c>
      <c r="C8" s="68">
        <v>12</v>
      </c>
      <c r="D8" s="104">
        <v>510</v>
      </c>
      <c r="E8" s="100">
        <v>11</v>
      </c>
      <c r="F8" s="104">
        <v>518</v>
      </c>
      <c r="G8" s="100">
        <v>11</v>
      </c>
      <c r="H8" s="104">
        <v>516</v>
      </c>
      <c r="I8" s="100">
        <v>9</v>
      </c>
      <c r="J8" s="104">
        <v>517</v>
      </c>
      <c r="K8" s="100">
        <v>10</v>
      </c>
      <c r="L8" s="100">
        <v>523</v>
      </c>
      <c r="M8" s="100"/>
      <c r="N8" s="100"/>
      <c r="O8" s="136"/>
      <c r="P8" s="136"/>
      <c r="Q8" s="172">
        <f t="shared" si="0"/>
        <v>2584</v>
      </c>
      <c r="R8" s="172">
        <f t="shared" si="1"/>
        <v>53</v>
      </c>
      <c r="S8" s="134">
        <f t="shared" si="2"/>
        <v>516.79999999999995</v>
      </c>
      <c r="T8" s="25"/>
      <c r="U8" s="25"/>
      <c r="V8" s="25"/>
      <c r="W8" s="53"/>
      <c r="X8" s="50"/>
      <c r="Y8" s="56"/>
      <c r="Z8" s="19"/>
      <c r="AA8" s="19"/>
      <c r="AB8" s="19"/>
      <c r="AC8" s="19"/>
      <c r="AD8" s="19"/>
      <c r="AE8" s="54"/>
      <c r="AF8" s="55"/>
    </row>
    <row r="9" spans="1:32" ht="15.75" customHeight="1" x14ac:dyDescent="0.2">
      <c r="A9" s="131" t="s">
        <v>82</v>
      </c>
      <c r="B9" s="37" t="s">
        <v>62</v>
      </c>
      <c r="C9" s="86">
        <v>10</v>
      </c>
      <c r="D9" s="104">
        <v>484</v>
      </c>
      <c r="E9" s="100">
        <v>8</v>
      </c>
      <c r="F9" s="104">
        <v>469</v>
      </c>
      <c r="G9" s="100">
        <v>8</v>
      </c>
      <c r="H9" s="104">
        <v>495</v>
      </c>
      <c r="I9" s="100">
        <v>17</v>
      </c>
      <c r="J9" s="104">
        <v>527</v>
      </c>
      <c r="K9" s="100">
        <v>9</v>
      </c>
      <c r="L9" s="100">
        <v>517</v>
      </c>
      <c r="M9" s="100"/>
      <c r="N9" s="100"/>
      <c r="O9" s="136"/>
      <c r="P9" s="136"/>
      <c r="Q9" s="172">
        <f t="shared" si="0"/>
        <v>2492</v>
      </c>
      <c r="R9" s="172">
        <f t="shared" si="1"/>
        <v>52</v>
      </c>
      <c r="S9" s="134">
        <f t="shared" si="2"/>
        <v>498.4</v>
      </c>
      <c r="T9" s="25"/>
      <c r="U9" s="25"/>
      <c r="V9" s="25"/>
      <c r="W9" s="53"/>
      <c r="X9" s="50"/>
      <c r="Y9" s="56"/>
      <c r="Z9" s="19"/>
      <c r="AA9" s="19"/>
      <c r="AB9" s="19"/>
      <c r="AC9" s="19"/>
      <c r="AD9" s="19"/>
      <c r="AE9" s="54"/>
      <c r="AF9" s="55"/>
    </row>
    <row r="10" spans="1:32" ht="15.75" customHeight="1" x14ac:dyDescent="0.2">
      <c r="A10" s="131" t="s">
        <v>113</v>
      </c>
      <c r="B10" s="37" t="s">
        <v>46</v>
      </c>
      <c r="C10" s="92">
        <v>14</v>
      </c>
      <c r="D10" s="104">
        <v>513</v>
      </c>
      <c r="E10" s="100">
        <v>9</v>
      </c>
      <c r="F10" s="104">
        <v>503</v>
      </c>
      <c r="G10" s="100">
        <v>12</v>
      </c>
      <c r="H10" s="104">
        <v>517</v>
      </c>
      <c r="I10" s="100">
        <v>8</v>
      </c>
      <c r="J10" s="104">
        <v>515</v>
      </c>
      <c r="K10" s="100">
        <v>7</v>
      </c>
      <c r="L10" s="100">
        <v>510</v>
      </c>
      <c r="M10" s="100"/>
      <c r="N10" s="100"/>
      <c r="O10" s="136"/>
      <c r="P10" s="136"/>
      <c r="Q10" s="172">
        <f t="shared" si="0"/>
        <v>2558</v>
      </c>
      <c r="R10" s="172">
        <f t="shared" si="1"/>
        <v>50</v>
      </c>
      <c r="S10" s="134">
        <f t="shared" si="2"/>
        <v>511.6</v>
      </c>
      <c r="T10" s="25"/>
      <c r="U10" s="25"/>
      <c r="V10" s="25"/>
      <c r="W10" s="53"/>
      <c r="X10" s="50"/>
      <c r="Y10" s="56"/>
      <c r="Z10" s="19"/>
      <c r="AA10" s="19"/>
      <c r="AB10" s="19"/>
      <c r="AC10" s="19"/>
      <c r="AD10" s="19"/>
      <c r="AE10" s="54"/>
      <c r="AF10" s="55"/>
    </row>
    <row r="11" spans="1:32" ht="15.75" customHeight="1" x14ac:dyDescent="0.2">
      <c r="A11" s="131" t="s">
        <v>114</v>
      </c>
      <c r="B11" s="76" t="s">
        <v>27</v>
      </c>
      <c r="C11" s="92">
        <v>9</v>
      </c>
      <c r="D11" s="104">
        <v>473</v>
      </c>
      <c r="E11" s="100"/>
      <c r="F11" s="104"/>
      <c r="G11" s="100">
        <v>10</v>
      </c>
      <c r="H11" s="104">
        <v>513</v>
      </c>
      <c r="I11" s="100">
        <v>14</v>
      </c>
      <c r="J11" s="104">
        <v>527</v>
      </c>
      <c r="K11" s="100">
        <v>12</v>
      </c>
      <c r="L11" s="100">
        <v>528</v>
      </c>
      <c r="M11" s="100"/>
      <c r="N11" s="100"/>
      <c r="O11" s="136"/>
      <c r="P11" s="136"/>
      <c r="Q11" s="172">
        <f t="shared" si="0"/>
        <v>2041</v>
      </c>
      <c r="R11" s="172">
        <f t="shared" si="1"/>
        <v>45</v>
      </c>
      <c r="S11" s="134">
        <f t="shared" si="2"/>
        <v>510.25</v>
      </c>
      <c r="T11" s="25"/>
      <c r="U11" s="25"/>
      <c r="V11" s="25"/>
      <c r="W11" s="53"/>
      <c r="X11" s="50"/>
      <c r="Y11" s="56"/>
      <c r="Z11" s="19"/>
      <c r="AA11" s="19"/>
      <c r="AB11" s="19"/>
      <c r="AC11" s="19"/>
      <c r="AD11" s="19"/>
      <c r="AE11" s="54"/>
      <c r="AF11" s="55"/>
    </row>
    <row r="12" spans="1:32" ht="15.75" customHeight="1" x14ac:dyDescent="0.2">
      <c r="A12" s="131" t="s">
        <v>115</v>
      </c>
      <c r="B12" s="101" t="s">
        <v>205</v>
      </c>
      <c r="C12" s="100"/>
      <c r="D12" s="138"/>
      <c r="E12" s="100">
        <v>10</v>
      </c>
      <c r="F12" s="104">
        <v>509</v>
      </c>
      <c r="G12" s="100"/>
      <c r="H12" s="104"/>
      <c r="I12" s="100">
        <v>11</v>
      </c>
      <c r="J12" s="104">
        <v>521</v>
      </c>
      <c r="K12" s="100">
        <v>6</v>
      </c>
      <c r="L12" s="100">
        <v>496</v>
      </c>
      <c r="M12" s="100"/>
      <c r="N12" s="100"/>
      <c r="O12" s="136"/>
      <c r="P12" s="136"/>
      <c r="Q12" s="172">
        <f t="shared" si="0"/>
        <v>1526</v>
      </c>
      <c r="R12" s="172">
        <f t="shared" si="1"/>
        <v>27</v>
      </c>
      <c r="S12" s="134">
        <f t="shared" si="2"/>
        <v>508.66666666666669</v>
      </c>
      <c r="T12" s="25"/>
      <c r="U12" s="25"/>
      <c r="V12" s="25"/>
      <c r="W12" s="53"/>
      <c r="X12" s="50"/>
      <c r="Y12" s="51"/>
      <c r="Z12" s="19"/>
      <c r="AA12" s="19"/>
      <c r="AB12" s="19"/>
      <c r="AC12" s="19"/>
      <c r="AD12" s="19"/>
      <c r="AE12" s="54"/>
      <c r="AF12" s="57"/>
    </row>
    <row r="13" spans="1:32" ht="15.75" customHeight="1" x14ac:dyDescent="0.2">
      <c r="A13" s="131" t="s">
        <v>116</v>
      </c>
      <c r="B13" s="101" t="s">
        <v>263</v>
      </c>
      <c r="C13" s="100"/>
      <c r="D13" s="104"/>
      <c r="E13" s="100">
        <v>12</v>
      </c>
      <c r="F13" s="104">
        <v>518</v>
      </c>
      <c r="G13" s="100">
        <v>7</v>
      </c>
      <c r="H13" s="104">
        <v>495</v>
      </c>
      <c r="I13" s="100"/>
      <c r="J13" s="104"/>
      <c r="K13" s="100"/>
      <c r="L13" s="100"/>
      <c r="M13" s="100"/>
      <c r="N13" s="100"/>
      <c r="O13" s="136"/>
      <c r="P13" s="136"/>
      <c r="Q13" s="172">
        <f t="shared" si="0"/>
        <v>1013</v>
      </c>
      <c r="R13" s="172">
        <f t="shared" si="1"/>
        <v>19</v>
      </c>
      <c r="S13" s="134">
        <f t="shared" si="2"/>
        <v>506.5</v>
      </c>
      <c r="T13" s="25"/>
      <c r="U13" s="25"/>
      <c r="V13" s="25"/>
      <c r="W13" s="53"/>
      <c r="X13" s="50"/>
      <c r="Y13" s="51"/>
      <c r="Z13" s="19"/>
      <c r="AA13" s="19"/>
      <c r="AB13" s="19"/>
      <c r="AC13" s="19"/>
      <c r="AD13" s="19"/>
      <c r="AE13" s="54"/>
      <c r="AF13" s="57"/>
    </row>
    <row r="14" spans="1:32" ht="15.75" customHeight="1" x14ac:dyDescent="0.2">
      <c r="A14" s="131" t="s">
        <v>88</v>
      </c>
      <c r="B14" s="101" t="s">
        <v>74</v>
      </c>
      <c r="C14" s="100"/>
      <c r="D14" s="138"/>
      <c r="E14" s="100">
        <v>7</v>
      </c>
      <c r="F14" s="104">
        <v>466</v>
      </c>
      <c r="G14" s="100">
        <v>9</v>
      </c>
      <c r="H14" s="104">
        <v>499</v>
      </c>
      <c r="I14" s="100"/>
      <c r="J14" s="104"/>
      <c r="K14" s="100"/>
      <c r="L14" s="100"/>
      <c r="M14" s="100"/>
      <c r="N14" s="100"/>
      <c r="O14" s="136"/>
      <c r="P14" s="136"/>
      <c r="Q14" s="172">
        <f t="shared" si="0"/>
        <v>965</v>
      </c>
      <c r="R14" s="172">
        <f t="shared" si="1"/>
        <v>16</v>
      </c>
      <c r="S14" s="134">
        <f t="shared" si="2"/>
        <v>482.5</v>
      </c>
      <c r="W14" s="23"/>
      <c r="X14" s="50"/>
      <c r="Y14" s="16"/>
      <c r="Z14" s="4"/>
      <c r="AA14" s="4"/>
      <c r="AB14" s="4"/>
      <c r="AC14" s="19"/>
      <c r="AD14" s="19"/>
      <c r="AE14" s="6"/>
      <c r="AF14" s="57"/>
    </row>
    <row r="15" spans="1:32" ht="15.75" customHeight="1" x14ac:dyDescent="0.2">
      <c r="A15" s="131" t="s">
        <v>89</v>
      </c>
      <c r="B15" s="40" t="s">
        <v>457</v>
      </c>
      <c r="C15" s="181"/>
      <c r="D15" s="181"/>
      <c r="E15" s="181"/>
      <c r="F15" s="182"/>
      <c r="G15" s="181"/>
      <c r="H15" s="182"/>
      <c r="I15" s="181"/>
      <c r="J15" s="182"/>
      <c r="K15" s="181">
        <v>11</v>
      </c>
      <c r="L15" s="181">
        <v>523</v>
      </c>
      <c r="M15" s="181"/>
      <c r="N15" s="181"/>
      <c r="O15" s="183"/>
      <c r="P15" s="183"/>
      <c r="Q15" s="172">
        <f t="shared" si="0"/>
        <v>523</v>
      </c>
      <c r="R15" s="172">
        <f t="shared" si="1"/>
        <v>11</v>
      </c>
      <c r="S15" s="134">
        <f t="shared" si="2"/>
        <v>523</v>
      </c>
      <c r="W15" s="23"/>
      <c r="X15" s="50"/>
      <c r="Y15" s="16"/>
      <c r="Z15" s="4"/>
      <c r="AA15" s="4"/>
      <c r="AB15" s="4"/>
      <c r="AC15" s="19"/>
      <c r="AD15" s="19"/>
      <c r="AE15" s="271"/>
      <c r="AF15" s="57"/>
    </row>
    <row r="16" spans="1:32" ht="15.75" customHeight="1" x14ac:dyDescent="0.2">
      <c r="A16" s="131" t="s">
        <v>90</v>
      </c>
      <c r="B16" s="106" t="s">
        <v>212</v>
      </c>
      <c r="C16" s="181"/>
      <c r="D16" s="181"/>
      <c r="E16" s="181">
        <v>11</v>
      </c>
      <c r="F16" s="182">
        <v>513</v>
      </c>
      <c r="G16" s="181"/>
      <c r="H16" s="182"/>
      <c r="I16" s="181"/>
      <c r="J16" s="182"/>
      <c r="K16" s="181"/>
      <c r="L16" s="181"/>
      <c r="M16" s="181"/>
      <c r="N16" s="181"/>
      <c r="O16" s="183"/>
      <c r="P16" s="183"/>
      <c r="Q16" s="172">
        <f t="shared" si="0"/>
        <v>513</v>
      </c>
      <c r="R16" s="172">
        <f t="shared" si="1"/>
        <v>11</v>
      </c>
      <c r="S16" s="134">
        <f t="shared" si="2"/>
        <v>513</v>
      </c>
      <c r="W16" s="23"/>
      <c r="X16" s="50"/>
      <c r="Y16" s="16"/>
      <c r="Z16" s="4"/>
      <c r="AA16" s="4"/>
      <c r="AB16" s="4"/>
      <c r="AC16" s="19"/>
      <c r="AD16" s="19"/>
      <c r="AE16" s="180"/>
      <c r="AF16" s="57"/>
    </row>
    <row r="17" spans="1:32" ht="15.75" customHeight="1" thickBot="1" x14ac:dyDescent="0.25">
      <c r="A17" s="131" t="s">
        <v>91</v>
      </c>
      <c r="B17" s="129" t="s">
        <v>459</v>
      </c>
      <c r="C17" s="139"/>
      <c r="D17" s="171"/>
      <c r="E17" s="139"/>
      <c r="F17" s="140"/>
      <c r="G17" s="139"/>
      <c r="H17" s="140"/>
      <c r="I17" s="139"/>
      <c r="J17" s="140"/>
      <c r="K17" s="139">
        <v>8</v>
      </c>
      <c r="L17" s="139">
        <v>510</v>
      </c>
      <c r="M17" s="139"/>
      <c r="N17" s="139"/>
      <c r="O17" s="141"/>
      <c r="P17" s="141"/>
      <c r="Q17" s="172">
        <f t="shared" si="0"/>
        <v>510</v>
      </c>
      <c r="R17" s="172">
        <f t="shared" si="1"/>
        <v>8</v>
      </c>
      <c r="S17" s="134">
        <f t="shared" si="2"/>
        <v>510</v>
      </c>
      <c r="W17" s="23"/>
      <c r="X17" s="50"/>
      <c r="Y17" s="16"/>
      <c r="Z17" s="4"/>
      <c r="AA17" s="4"/>
      <c r="AB17" s="4"/>
      <c r="AC17" s="19"/>
      <c r="AD17" s="19"/>
      <c r="AE17" s="6"/>
      <c r="AF17" s="57"/>
    </row>
    <row r="18" spans="1:32" ht="15.75" hidden="1" customHeight="1" x14ac:dyDescent="0.2">
      <c r="A18" s="142" t="s">
        <v>12</v>
      </c>
      <c r="B18" s="128"/>
      <c r="C18" s="143"/>
      <c r="D18" s="144"/>
      <c r="E18" s="143"/>
      <c r="F18" s="145"/>
      <c r="G18" s="143"/>
      <c r="H18" s="145"/>
      <c r="I18" s="146"/>
      <c r="J18" s="145"/>
      <c r="K18" s="146"/>
      <c r="L18" s="145"/>
      <c r="M18" s="306"/>
      <c r="N18" s="306"/>
      <c r="O18" s="147"/>
      <c r="P18" s="147"/>
      <c r="Q18" s="148">
        <f t="shared" ref="Q18:Q26" si="3">SUM(D18,F18,H18,J18)-P18</f>
        <v>0</v>
      </c>
      <c r="R18" s="149">
        <f t="shared" ref="R18:R26" si="4">SUM(C18,E18,G18,I18)-P18</f>
        <v>0</v>
      </c>
      <c r="S18" s="134" t="e">
        <f t="shared" si="2"/>
        <v>#DIV/0!</v>
      </c>
      <c r="W18" s="53"/>
      <c r="X18" s="50"/>
      <c r="Y18" s="51"/>
      <c r="Z18" s="19"/>
      <c r="AA18" s="19"/>
      <c r="AB18" s="19"/>
      <c r="AC18" s="19"/>
      <c r="AD18" s="19"/>
      <c r="AE18" s="54"/>
      <c r="AF18" s="55"/>
    </row>
    <row r="19" spans="1:32" ht="15.75" hidden="1" customHeight="1" x14ac:dyDescent="0.2">
      <c r="A19" s="142" t="s">
        <v>13</v>
      </c>
      <c r="B19" s="44"/>
      <c r="C19" s="150"/>
      <c r="D19" s="151"/>
      <c r="E19" s="150"/>
      <c r="F19" s="111"/>
      <c r="G19" s="150"/>
      <c r="H19" s="111"/>
      <c r="I19" s="150"/>
      <c r="J19" s="111"/>
      <c r="K19" s="150"/>
      <c r="L19" s="111"/>
      <c r="M19" s="307"/>
      <c r="N19" s="307"/>
      <c r="O19" s="112"/>
      <c r="P19" s="112"/>
      <c r="Q19" s="152">
        <f t="shared" si="3"/>
        <v>0</v>
      </c>
      <c r="R19" s="153">
        <f t="shared" si="4"/>
        <v>0</v>
      </c>
      <c r="S19" s="134" t="e">
        <f t="shared" si="2"/>
        <v>#DIV/0!</v>
      </c>
      <c r="W19" s="53"/>
      <c r="X19" s="50"/>
      <c r="Y19" s="51"/>
      <c r="Z19" s="19"/>
      <c r="AA19" s="19"/>
      <c r="AB19" s="19"/>
      <c r="AC19" s="19"/>
      <c r="AD19" s="19"/>
      <c r="AE19" s="54"/>
      <c r="AF19" s="55"/>
    </row>
    <row r="20" spans="1:32" ht="15.75" hidden="1" customHeight="1" x14ac:dyDescent="0.2">
      <c r="A20" s="142" t="s">
        <v>14</v>
      </c>
      <c r="B20" s="44"/>
      <c r="C20" s="154"/>
      <c r="D20" s="151"/>
      <c r="E20" s="154"/>
      <c r="F20" s="155"/>
      <c r="G20" s="156"/>
      <c r="H20" s="113"/>
      <c r="I20" s="156"/>
      <c r="J20" s="111"/>
      <c r="K20" s="156"/>
      <c r="L20" s="111"/>
      <c r="M20" s="307"/>
      <c r="N20" s="307"/>
      <c r="O20" s="112"/>
      <c r="P20" s="112"/>
      <c r="Q20" s="152">
        <f t="shared" si="3"/>
        <v>0</v>
      </c>
      <c r="R20" s="153">
        <f t="shared" si="4"/>
        <v>0</v>
      </c>
      <c r="S20" s="134" t="e">
        <f t="shared" si="2"/>
        <v>#DIV/0!</v>
      </c>
      <c r="W20" s="53"/>
      <c r="X20" s="50"/>
      <c r="Y20" s="51"/>
      <c r="Z20" s="19"/>
      <c r="AA20" s="19"/>
      <c r="AB20" s="19"/>
      <c r="AC20" s="19"/>
      <c r="AD20" s="19"/>
      <c r="AE20" s="54"/>
      <c r="AF20" s="55"/>
    </row>
    <row r="21" spans="1:32" ht="15.75" hidden="1" customHeight="1" x14ac:dyDescent="0.2">
      <c r="A21" s="142" t="s">
        <v>15</v>
      </c>
      <c r="B21" s="44"/>
      <c r="C21" s="150"/>
      <c r="D21" s="151"/>
      <c r="E21" s="150"/>
      <c r="F21" s="111"/>
      <c r="G21" s="150"/>
      <c r="H21" s="111"/>
      <c r="I21" s="157"/>
      <c r="J21" s="111"/>
      <c r="K21" s="157"/>
      <c r="L21" s="111"/>
      <c r="M21" s="307"/>
      <c r="N21" s="307"/>
      <c r="O21" s="112"/>
      <c r="P21" s="112"/>
      <c r="Q21" s="152">
        <f t="shared" si="3"/>
        <v>0</v>
      </c>
      <c r="R21" s="153">
        <f t="shared" si="4"/>
        <v>0</v>
      </c>
      <c r="S21" s="134" t="e">
        <f t="shared" si="2"/>
        <v>#DIV/0!</v>
      </c>
      <c r="W21" s="53"/>
      <c r="X21" s="50"/>
      <c r="Y21" s="51"/>
      <c r="Z21" s="19"/>
      <c r="AA21" s="19"/>
      <c r="AB21" s="19"/>
      <c r="AC21" s="19"/>
      <c r="AD21" s="19"/>
      <c r="AE21" s="54"/>
      <c r="AF21" s="55"/>
    </row>
    <row r="22" spans="1:32" ht="15.75" hidden="1" customHeight="1" x14ac:dyDescent="0.2">
      <c r="A22" s="142" t="s">
        <v>16</v>
      </c>
      <c r="B22" s="44"/>
      <c r="C22" s="150"/>
      <c r="D22" s="151"/>
      <c r="E22" s="150"/>
      <c r="F22" s="111"/>
      <c r="G22" s="150"/>
      <c r="H22" s="111"/>
      <c r="I22" s="150"/>
      <c r="J22" s="111"/>
      <c r="K22" s="150"/>
      <c r="L22" s="111"/>
      <c r="M22" s="307"/>
      <c r="N22" s="307"/>
      <c r="O22" s="112"/>
      <c r="P22" s="112"/>
      <c r="Q22" s="152">
        <f t="shared" si="3"/>
        <v>0</v>
      </c>
      <c r="R22" s="153">
        <f t="shared" si="4"/>
        <v>0</v>
      </c>
      <c r="S22" s="134" t="e">
        <f t="shared" si="2"/>
        <v>#DIV/0!</v>
      </c>
      <c r="W22" s="53"/>
      <c r="X22" s="50"/>
      <c r="Y22" s="51"/>
      <c r="Z22" s="19"/>
      <c r="AA22" s="19"/>
      <c r="AB22" s="19"/>
      <c r="AC22" s="19"/>
      <c r="AD22" s="19"/>
      <c r="AE22" s="54"/>
      <c r="AF22" s="55"/>
    </row>
    <row r="23" spans="1:32" ht="15.75" hidden="1" customHeight="1" x14ac:dyDescent="0.2">
      <c r="A23" s="142" t="s">
        <v>17</v>
      </c>
      <c r="B23" s="44"/>
      <c r="C23" s="150"/>
      <c r="D23" s="113"/>
      <c r="E23" s="150"/>
      <c r="F23" s="111"/>
      <c r="G23" s="150"/>
      <c r="H23" s="111"/>
      <c r="I23" s="150"/>
      <c r="J23" s="111"/>
      <c r="K23" s="150"/>
      <c r="L23" s="111"/>
      <c r="M23" s="307"/>
      <c r="N23" s="307"/>
      <c r="O23" s="112"/>
      <c r="P23" s="112"/>
      <c r="Q23" s="152">
        <f t="shared" si="3"/>
        <v>0</v>
      </c>
      <c r="R23" s="153">
        <f t="shared" si="4"/>
        <v>0</v>
      </c>
      <c r="S23" s="134" t="e">
        <f t="shared" si="2"/>
        <v>#DIV/0!</v>
      </c>
      <c r="W23" s="53"/>
      <c r="X23" s="50"/>
      <c r="Y23" s="51"/>
      <c r="Z23" s="19"/>
      <c r="AA23" s="19"/>
      <c r="AB23" s="19"/>
      <c r="AC23" s="19"/>
      <c r="AD23" s="19"/>
      <c r="AE23" s="54"/>
      <c r="AF23" s="55"/>
    </row>
    <row r="24" spans="1:32" ht="15.75" hidden="1" customHeight="1" x14ac:dyDescent="0.2">
      <c r="A24" s="142" t="s">
        <v>18</v>
      </c>
      <c r="B24" s="44"/>
      <c r="C24" s="150"/>
      <c r="D24" s="151"/>
      <c r="E24" s="150"/>
      <c r="F24" s="111"/>
      <c r="G24" s="150"/>
      <c r="H24" s="111"/>
      <c r="I24" s="157"/>
      <c r="J24" s="111"/>
      <c r="K24" s="157"/>
      <c r="L24" s="111"/>
      <c r="M24" s="307"/>
      <c r="N24" s="307"/>
      <c r="O24" s="112"/>
      <c r="P24" s="112"/>
      <c r="Q24" s="152">
        <f t="shared" si="3"/>
        <v>0</v>
      </c>
      <c r="R24" s="153">
        <f t="shared" si="4"/>
        <v>0</v>
      </c>
      <c r="S24" s="134" t="e">
        <f t="shared" si="2"/>
        <v>#DIV/0!</v>
      </c>
      <c r="W24" s="53"/>
      <c r="X24" s="50"/>
      <c r="Y24" s="51"/>
      <c r="Z24" s="19"/>
      <c r="AA24" s="19"/>
      <c r="AB24" s="19"/>
      <c r="AC24" s="19"/>
      <c r="AD24" s="19"/>
      <c r="AE24" s="54"/>
      <c r="AF24" s="55"/>
    </row>
    <row r="25" spans="1:32" ht="15.75" hidden="1" customHeight="1" x14ac:dyDescent="0.2">
      <c r="A25" s="142" t="s">
        <v>19</v>
      </c>
      <c r="B25" s="44"/>
      <c r="C25" s="150"/>
      <c r="D25" s="151"/>
      <c r="E25" s="150"/>
      <c r="F25" s="111"/>
      <c r="G25" s="150"/>
      <c r="H25" s="111"/>
      <c r="I25" s="157"/>
      <c r="J25" s="111"/>
      <c r="K25" s="157"/>
      <c r="L25" s="111"/>
      <c r="M25" s="307"/>
      <c r="N25" s="307"/>
      <c r="O25" s="112"/>
      <c r="P25" s="112"/>
      <c r="Q25" s="152">
        <f t="shared" si="3"/>
        <v>0</v>
      </c>
      <c r="R25" s="153">
        <f t="shared" si="4"/>
        <v>0</v>
      </c>
      <c r="S25" s="134" t="e">
        <f t="shared" si="2"/>
        <v>#DIV/0!</v>
      </c>
      <c r="W25" s="53"/>
      <c r="X25" s="50"/>
      <c r="Y25" s="51"/>
      <c r="Z25" s="19"/>
      <c r="AA25" s="19"/>
      <c r="AB25" s="19"/>
      <c r="AC25" s="19"/>
      <c r="AD25" s="19"/>
      <c r="AE25" s="54"/>
      <c r="AF25" s="55"/>
    </row>
    <row r="26" spans="1:32" ht="15.75" hidden="1" customHeight="1" thickBot="1" x14ac:dyDescent="0.3">
      <c r="A26" s="158" t="s">
        <v>20</v>
      </c>
      <c r="B26" s="45"/>
      <c r="C26" s="159"/>
      <c r="D26" s="160"/>
      <c r="E26" s="159"/>
      <c r="F26" s="114"/>
      <c r="G26" s="159"/>
      <c r="H26" s="114"/>
      <c r="I26" s="161"/>
      <c r="J26" s="114"/>
      <c r="K26" s="161"/>
      <c r="L26" s="114"/>
      <c r="M26" s="308"/>
      <c r="N26" s="308"/>
      <c r="O26" s="115"/>
      <c r="P26" s="115"/>
      <c r="Q26" s="152">
        <f t="shared" si="3"/>
        <v>0</v>
      </c>
      <c r="R26" s="153">
        <f t="shared" si="4"/>
        <v>0</v>
      </c>
      <c r="S26" s="134" t="e">
        <f t="shared" si="2"/>
        <v>#DIV/0!</v>
      </c>
      <c r="T26" s="58"/>
      <c r="U26" s="58"/>
      <c r="V26" s="58"/>
      <c r="W26" s="53"/>
      <c r="X26" s="50"/>
      <c r="Y26" s="16"/>
      <c r="Z26" s="4"/>
      <c r="AA26" s="4"/>
      <c r="AB26" s="4"/>
      <c r="AC26" s="19"/>
      <c r="AD26" s="52"/>
      <c r="AE26" s="54"/>
      <c r="AF26" s="23"/>
    </row>
    <row r="27" spans="1:32" ht="15.75" customHeight="1" x14ac:dyDescent="0.25">
      <c r="A27" s="158"/>
      <c r="B27" s="162"/>
      <c r="C27" s="163"/>
      <c r="D27" s="163"/>
      <c r="E27" s="164"/>
      <c r="F27" s="164"/>
      <c r="G27" s="164"/>
      <c r="H27" s="163"/>
      <c r="I27" s="164"/>
      <c r="J27" s="164"/>
      <c r="K27" s="164"/>
      <c r="L27" s="164"/>
      <c r="M27" s="164"/>
      <c r="N27" s="164"/>
      <c r="O27" s="164"/>
      <c r="P27" s="164"/>
      <c r="Q27" s="164"/>
      <c r="R27" s="165"/>
      <c r="S27" s="166"/>
      <c r="T27" s="60"/>
      <c r="U27" s="60"/>
      <c r="V27" s="60"/>
      <c r="W27" s="53"/>
      <c r="X27" s="61"/>
      <c r="Y27" s="62"/>
      <c r="Z27" s="61"/>
      <c r="AA27" s="61"/>
      <c r="AB27" s="23"/>
      <c r="AC27" s="17"/>
      <c r="AD27" s="4"/>
      <c r="AE27" s="54"/>
      <c r="AF27" s="23"/>
    </row>
    <row r="28" spans="1:32" ht="15.75" customHeight="1" x14ac:dyDescent="0.25">
      <c r="A28" s="158"/>
      <c r="B28" s="162"/>
      <c r="C28" s="163"/>
      <c r="D28" s="163"/>
      <c r="E28" s="164"/>
      <c r="F28" s="164"/>
      <c r="G28" s="164"/>
      <c r="H28" s="163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166"/>
      <c r="T28" s="60"/>
      <c r="U28" s="60"/>
      <c r="V28" s="60"/>
      <c r="W28" s="53"/>
      <c r="X28" s="61"/>
      <c r="Y28" s="62"/>
      <c r="Z28" s="61"/>
      <c r="AA28" s="61"/>
      <c r="AB28" s="23"/>
      <c r="AC28" s="17"/>
      <c r="AD28" s="4"/>
      <c r="AE28" s="54"/>
      <c r="AF28" s="23"/>
    </row>
    <row r="29" spans="1:32" ht="20.25" x14ac:dyDescent="0.3">
      <c r="A29" s="408" t="s">
        <v>48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9"/>
      <c r="U29" s="49"/>
      <c r="V29" s="49"/>
      <c r="W29" s="49"/>
      <c r="X29" s="49"/>
      <c r="Y29" s="49"/>
      <c r="Z29" s="49"/>
      <c r="AA29" s="49"/>
      <c r="AB29" s="49"/>
    </row>
    <row r="30" spans="1:32" ht="20.25" x14ac:dyDescent="0.3">
      <c r="A30" s="408" t="s">
        <v>51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9"/>
      <c r="U30" s="49"/>
      <c r="V30" s="49"/>
      <c r="W30" s="49"/>
      <c r="X30" s="49"/>
      <c r="Y30" s="49"/>
      <c r="Z30" s="49"/>
      <c r="AA30" s="49"/>
      <c r="AB30" s="49"/>
    </row>
    <row r="31" spans="1:32" ht="18.75" thickBot="1" x14ac:dyDescent="0.3">
      <c r="A31" s="167"/>
      <c r="B31" s="162"/>
      <c r="C31" s="163"/>
      <c r="D31" s="163"/>
      <c r="E31" s="164"/>
      <c r="F31" s="164"/>
      <c r="G31" s="164"/>
      <c r="H31" s="163"/>
      <c r="I31" s="164"/>
      <c r="J31" s="164"/>
      <c r="K31" s="164"/>
      <c r="L31" s="164"/>
      <c r="M31" s="164"/>
      <c r="N31" s="164"/>
      <c r="O31" s="164"/>
      <c r="P31" s="164"/>
      <c r="Q31" s="164"/>
      <c r="R31" s="165"/>
      <c r="S31" s="166"/>
      <c r="T31" s="19"/>
      <c r="U31" s="52"/>
      <c r="V31" s="19"/>
      <c r="W31" s="53"/>
      <c r="X31" s="61"/>
      <c r="Y31" s="62"/>
      <c r="Z31" s="61"/>
      <c r="AA31" s="61"/>
      <c r="AB31" s="23"/>
      <c r="AC31" s="17"/>
      <c r="AD31" s="4"/>
      <c r="AE31" s="54"/>
      <c r="AF31" s="23"/>
    </row>
    <row r="32" spans="1:32" ht="15.75" customHeight="1" thickBot="1" x14ac:dyDescent="0.25">
      <c r="A32" s="130"/>
      <c r="B32" s="124" t="s">
        <v>47</v>
      </c>
      <c r="C32" s="125" t="s">
        <v>2</v>
      </c>
      <c r="D32" s="125" t="s">
        <v>112</v>
      </c>
      <c r="E32" s="125" t="s">
        <v>3</v>
      </c>
      <c r="F32" s="125" t="s">
        <v>347</v>
      </c>
      <c r="G32" s="125" t="s">
        <v>4</v>
      </c>
      <c r="H32" s="125" t="s">
        <v>348</v>
      </c>
      <c r="I32" s="125" t="s">
        <v>5</v>
      </c>
      <c r="J32" s="125" t="s">
        <v>450</v>
      </c>
      <c r="K32" s="125" t="s">
        <v>11</v>
      </c>
      <c r="L32" s="125" t="s">
        <v>456</v>
      </c>
      <c r="M32" s="125" t="s">
        <v>113</v>
      </c>
      <c r="N32" s="125"/>
      <c r="O32" s="125" t="s">
        <v>70</v>
      </c>
      <c r="P32" s="125" t="s">
        <v>69</v>
      </c>
      <c r="Q32" s="125" t="s">
        <v>6</v>
      </c>
      <c r="R32" s="126" t="s">
        <v>7</v>
      </c>
      <c r="S32" s="127" t="s">
        <v>8</v>
      </c>
      <c r="Z32" s="14"/>
      <c r="AB32" s="4"/>
      <c r="AC32" s="4"/>
      <c r="AD32" s="4"/>
      <c r="AE32" s="6"/>
      <c r="AF32" s="23"/>
    </row>
    <row r="33" spans="1:32" ht="15.75" customHeight="1" x14ac:dyDescent="0.2">
      <c r="A33" s="131" t="s">
        <v>2</v>
      </c>
      <c r="B33" s="37" t="s">
        <v>26</v>
      </c>
      <c r="C33" s="68">
        <v>17</v>
      </c>
      <c r="D33" s="168">
        <v>442</v>
      </c>
      <c r="E33" s="132">
        <v>17</v>
      </c>
      <c r="F33" s="123">
        <v>484</v>
      </c>
      <c r="G33" s="173">
        <v>17</v>
      </c>
      <c r="H33" s="312">
        <v>483</v>
      </c>
      <c r="I33" s="176">
        <v>17</v>
      </c>
      <c r="J33" s="123">
        <v>472</v>
      </c>
      <c r="K33" s="132">
        <v>20</v>
      </c>
      <c r="L33" s="132">
        <v>507</v>
      </c>
      <c r="M33" s="132"/>
      <c r="N33" s="132"/>
      <c r="O33" s="133"/>
      <c r="P33" s="133"/>
      <c r="Q33" s="177">
        <f t="shared" ref="Q33:Q42" si="5">SUM(D33,F33,H33,J33,L33)-P33</f>
        <v>2388</v>
      </c>
      <c r="R33" s="172">
        <f t="shared" ref="R33:R51" si="6">SUM(C33,E33,G33,I33,K33)-P33</f>
        <v>88</v>
      </c>
      <c r="S33" s="137">
        <f t="shared" ref="S33:S42" si="7">AVERAGE(D33,F33,H33,J33,L33)</f>
        <v>477.6</v>
      </c>
      <c r="W33" s="53"/>
      <c r="X33" s="50"/>
      <c r="Y33" s="51"/>
      <c r="Z33" s="19"/>
      <c r="AA33" s="19"/>
      <c r="AB33" s="19"/>
      <c r="AC33" s="19"/>
      <c r="AD33" s="19"/>
      <c r="AE33" s="54"/>
      <c r="AF33" s="55"/>
    </row>
    <row r="34" spans="1:32" ht="15.75" customHeight="1" x14ac:dyDescent="0.2">
      <c r="A34" s="135" t="s">
        <v>3</v>
      </c>
      <c r="B34" s="64" t="s">
        <v>74</v>
      </c>
      <c r="C34" s="68">
        <v>20</v>
      </c>
      <c r="D34" s="169">
        <v>507</v>
      </c>
      <c r="E34" s="100">
        <v>20</v>
      </c>
      <c r="F34" s="104">
        <v>515</v>
      </c>
      <c r="G34" s="174">
        <v>20</v>
      </c>
      <c r="H34" s="178">
        <v>519</v>
      </c>
      <c r="I34" s="110">
        <v>12</v>
      </c>
      <c r="J34" s="104">
        <v>466</v>
      </c>
      <c r="K34" s="100"/>
      <c r="L34" s="100"/>
      <c r="M34" s="100"/>
      <c r="N34" s="100"/>
      <c r="O34" s="136"/>
      <c r="P34" s="136"/>
      <c r="Q34" s="177">
        <f t="shared" si="5"/>
        <v>2007</v>
      </c>
      <c r="R34" s="172">
        <f t="shared" si="6"/>
        <v>72</v>
      </c>
      <c r="S34" s="137">
        <f t="shared" si="7"/>
        <v>501.75</v>
      </c>
      <c r="W34" s="53"/>
      <c r="X34" s="50"/>
      <c r="Y34" s="51"/>
      <c r="Z34" s="19"/>
      <c r="AA34" s="19"/>
      <c r="AB34" s="19"/>
      <c r="AC34" s="19"/>
      <c r="AD34" s="19"/>
      <c r="AE34" s="54"/>
      <c r="AF34" s="55"/>
    </row>
    <row r="35" spans="1:32" ht="15.75" customHeight="1" x14ac:dyDescent="0.25">
      <c r="A35" s="135" t="s">
        <v>4</v>
      </c>
      <c r="B35" s="37" t="s">
        <v>27</v>
      </c>
      <c r="C35" s="68">
        <v>14</v>
      </c>
      <c r="D35" s="169">
        <v>391</v>
      </c>
      <c r="E35" s="100"/>
      <c r="F35" s="104"/>
      <c r="G35" s="174">
        <v>11</v>
      </c>
      <c r="H35" s="178">
        <v>410</v>
      </c>
      <c r="I35" s="110">
        <v>20</v>
      </c>
      <c r="J35" s="104">
        <v>490</v>
      </c>
      <c r="K35" s="100">
        <v>17</v>
      </c>
      <c r="L35" s="100">
        <v>503</v>
      </c>
      <c r="M35" s="100"/>
      <c r="N35" s="100"/>
      <c r="O35" s="136"/>
      <c r="P35" s="136"/>
      <c r="Q35" s="177">
        <f t="shared" si="5"/>
        <v>1794</v>
      </c>
      <c r="R35" s="172">
        <f t="shared" si="6"/>
        <v>62</v>
      </c>
      <c r="S35" s="137">
        <f t="shared" si="7"/>
        <v>448.5</v>
      </c>
      <c r="T35" s="18"/>
      <c r="U35" s="18"/>
      <c r="V35" s="18"/>
      <c r="W35" s="53"/>
      <c r="X35" s="50"/>
      <c r="Y35" s="51"/>
      <c r="Z35" s="19"/>
      <c r="AA35" s="19"/>
      <c r="AB35" s="19"/>
      <c r="AC35" s="19"/>
      <c r="AD35" s="19"/>
      <c r="AE35" s="54"/>
      <c r="AF35" s="55"/>
    </row>
    <row r="36" spans="1:32" ht="15.75" customHeight="1" x14ac:dyDescent="0.2">
      <c r="A36" s="135" t="s">
        <v>5</v>
      </c>
      <c r="B36" s="38" t="s">
        <v>62</v>
      </c>
      <c r="C36" s="68">
        <v>12</v>
      </c>
      <c r="D36" s="169">
        <v>349</v>
      </c>
      <c r="E36" s="100">
        <v>11</v>
      </c>
      <c r="F36" s="104">
        <v>400</v>
      </c>
      <c r="G36" s="174"/>
      <c r="H36" s="178"/>
      <c r="I36" s="110">
        <v>11</v>
      </c>
      <c r="J36" s="104">
        <v>303</v>
      </c>
      <c r="K36" s="100">
        <v>10</v>
      </c>
      <c r="L36" s="100">
        <v>320</v>
      </c>
      <c r="M36" s="100"/>
      <c r="N36" s="100"/>
      <c r="O36" s="136"/>
      <c r="P36" s="136"/>
      <c r="Q36" s="177">
        <f t="shared" si="5"/>
        <v>1372</v>
      </c>
      <c r="R36" s="172">
        <f t="shared" si="6"/>
        <v>44</v>
      </c>
      <c r="S36" s="137">
        <f t="shared" si="7"/>
        <v>343</v>
      </c>
      <c r="T36" s="25"/>
      <c r="U36" s="25"/>
      <c r="V36" s="25"/>
      <c r="W36" s="53"/>
      <c r="X36" s="50"/>
      <c r="Y36" s="56"/>
      <c r="Z36" s="19"/>
      <c r="AA36" s="19"/>
      <c r="AB36" s="19"/>
      <c r="AC36" s="19"/>
      <c r="AD36" s="19"/>
      <c r="AE36" s="54"/>
      <c r="AF36" s="55"/>
    </row>
    <row r="37" spans="1:32" ht="15.75" customHeight="1" x14ac:dyDescent="0.2">
      <c r="A37" s="135" t="s">
        <v>82</v>
      </c>
      <c r="B37" s="40" t="s">
        <v>28</v>
      </c>
      <c r="C37" s="100"/>
      <c r="D37" s="169"/>
      <c r="E37" s="100">
        <v>14</v>
      </c>
      <c r="F37" s="104">
        <v>439</v>
      </c>
      <c r="G37" s="174">
        <v>14</v>
      </c>
      <c r="H37" s="178">
        <v>453</v>
      </c>
      <c r="I37" s="110">
        <v>14</v>
      </c>
      <c r="J37" s="104">
        <v>467</v>
      </c>
      <c r="K37" s="100"/>
      <c r="L37" s="100"/>
      <c r="M37" s="100"/>
      <c r="N37" s="100"/>
      <c r="O37" s="136"/>
      <c r="P37" s="136"/>
      <c r="Q37" s="177">
        <f t="shared" si="5"/>
        <v>1359</v>
      </c>
      <c r="R37" s="172">
        <f t="shared" si="6"/>
        <v>42</v>
      </c>
      <c r="S37" s="137">
        <f t="shared" si="7"/>
        <v>453</v>
      </c>
      <c r="T37" s="25"/>
      <c r="U37" s="25"/>
      <c r="V37" s="25"/>
      <c r="W37" s="53"/>
      <c r="X37" s="50"/>
      <c r="Y37" s="56"/>
      <c r="Z37" s="19"/>
      <c r="AA37" s="19"/>
      <c r="AB37" s="19"/>
      <c r="AC37" s="19"/>
      <c r="AD37" s="19"/>
      <c r="AE37" s="54"/>
      <c r="AF37" s="55"/>
    </row>
    <row r="38" spans="1:32" ht="15.75" customHeight="1" x14ac:dyDescent="0.2">
      <c r="A38" s="135" t="s">
        <v>113</v>
      </c>
      <c r="B38" s="101" t="s">
        <v>459</v>
      </c>
      <c r="C38" s="100"/>
      <c r="D38" s="169"/>
      <c r="E38" s="100"/>
      <c r="F38" s="104"/>
      <c r="G38" s="174"/>
      <c r="H38" s="178"/>
      <c r="I38" s="314"/>
      <c r="J38" s="104"/>
      <c r="K38" s="138">
        <v>14</v>
      </c>
      <c r="L38" s="100">
        <v>486</v>
      </c>
      <c r="M38" s="100"/>
      <c r="N38" s="100"/>
      <c r="O38" s="136"/>
      <c r="P38" s="136"/>
      <c r="Q38" s="177">
        <f t="shared" si="5"/>
        <v>486</v>
      </c>
      <c r="R38" s="172">
        <f t="shared" si="6"/>
        <v>14</v>
      </c>
      <c r="S38" s="137">
        <f t="shared" si="7"/>
        <v>486</v>
      </c>
      <c r="T38" s="25"/>
      <c r="U38" s="25"/>
      <c r="V38" s="25"/>
      <c r="W38" s="53"/>
      <c r="X38" s="50"/>
      <c r="Y38" s="56"/>
      <c r="Z38" s="19"/>
      <c r="AA38" s="19"/>
      <c r="AB38" s="19"/>
      <c r="AC38" s="19"/>
      <c r="AD38" s="19"/>
      <c r="AE38" s="54"/>
      <c r="AF38" s="55"/>
    </row>
    <row r="39" spans="1:32" ht="15.75" customHeight="1" x14ac:dyDescent="0.2">
      <c r="A39" s="135" t="s">
        <v>114</v>
      </c>
      <c r="B39" s="40" t="s">
        <v>457</v>
      </c>
      <c r="C39" s="100"/>
      <c r="D39" s="169"/>
      <c r="E39" s="100"/>
      <c r="F39" s="104"/>
      <c r="G39" s="174"/>
      <c r="H39" s="178"/>
      <c r="I39" s="110"/>
      <c r="J39" s="104"/>
      <c r="K39" s="100">
        <v>12</v>
      </c>
      <c r="L39" s="100">
        <v>480</v>
      </c>
      <c r="M39" s="100"/>
      <c r="N39" s="100"/>
      <c r="O39" s="136"/>
      <c r="P39" s="136"/>
      <c r="Q39" s="177">
        <f t="shared" si="5"/>
        <v>480</v>
      </c>
      <c r="R39" s="172">
        <f t="shared" si="6"/>
        <v>12</v>
      </c>
      <c r="S39" s="137">
        <f t="shared" si="7"/>
        <v>480</v>
      </c>
      <c r="T39" s="25"/>
      <c r="U39" s="25"/>
      <c r="V39" s="25"/>
      <c r="W39" s="53"/>
      <c r="X39" s="50"/>
      <c r="Y39" s="56"/>
      <c r="Z39" s="19"/>
      <c r="AA39" s="19"/>
      <c r="AB39" s="19"/>
      <c r="AC39" s="19"/>
      <c r="AD39" s="19"/>
      <c r="AE39" s="54"/>
      <c r="AF39" s="55"/>
    </row>
    <row r="40" spans="1:32" ht="15.75" customHeight="1" x14ac:dyDescent="0.2">
      <c r="A40" s="135" t="s">
        <v>115</v>
      </c>
      <c r="B40" s="101" t="s">
        <v>263</v>
      </c>
      <c r="C40" s="100"/>
      <c r="D40" s="169"/>
      <c r="E40" s="100"/>
      <c r="F40" s="104"/>
      <c r="G40" s="174">
        <v>12</v>
      </c>
      <c r="H40" s="178">
        <v>435</v>
      </c>
      <c r="I40" s="110"/>
      <c r="J40" s="104"/>
      <c r="K40" s="100"/>
      <c r="L40" s="100"/>
      <c r="M40" s="100"/>
      <c r="N40" s="100"/>
      <c r="O40" s="136"/>
      <c r="P40" s="136"/>
      <c r="Q40" s="177">
        <f t="shared" si="5"/>
        <v>435</v>
      </c>
      <c r="R40" s="172">
        <f t="shared" si="6"/>
        <v>12</v>
      </c>
      <c r="S40" s="137">
        <f t="shared" si="7"/>
        <v>435</v>
      </c>
      <c r="T40" s="25"/>
      <c r="U40" s="25"/>
      <c r="V40" s="25"/>
      <c r="W40" s="53"/>
      <c r="X40" s="50"/>
      <c r="Y40" s="56"/>
      <c r="Z40" s="19"/>
      <c r="AA40" s="19"/>
      <c r="AB40" s="19"/>
      <c r="AC40" s="19"/>
      <c r="AD40" s="19"/>
      <c r="AE40" s="54"/>
      <c r="AF40" s="55"/>
    </row>
    <row r="41" spans="1:32" ht="15.75" customHeight="1" x14ac:dyDescent="0.2">
      <c r="A41" s="135" t="s">
        <v>116</v>
      </c>
      <c r="B41" s="40" t="s">
        <v>212</v>
      </c>
      <c r="C41" s="100"/>
      <c r="D41" s="169"/>
      <c r="E41" s="100">
        <v>12</v>
      </c>
      <c r="F41" s="104">
        <v>417</v>
      </c>
      <c r="G41" s="174"/>
      <c r="H41" s="178"/>
      <c r="I41" s="110"/>
      <c r="J41" s="104"/>
      <c r="K41" s="100"/>
      <c r="L41" s="100"/>
      <c r="M41" s="100"/>
      <c r="N41" s="100"/>
      <c r="O41" s="136"/>
      <c r="P41" s="136"/>
      <c r="Q41" s="177">
        <f t="shared" si="5"/>
        <v>417</v>
      </c>
      <c r="R41" s="172">
        <f t="shared" si="6"/>
        <v>12</v>
      </c>
      <c r="S41" s="137">
        <f t="shared" si="7"/>
        <v>417</v>
      </c>
      <c r="T41" s="25"/>
      <c r="U41" s="25"/>
      <c r="V41" s="25"/>
      <c r="W41" s="53"/>
      <c r="X41" s="50"/>
      <c r="Y41" s="56"/>
      <c r="Z41" s="19"/>
      <c r="AA41" s="19"/>
      <c r="AB41" s="19"/>
      <c r="AC41" s="19"/>
      <c r="AD41" s="19"/>
      <c r="AE41" s="54"/>
      <c r="AF41" s="55"/>
    </row>
    <row r="42" spans="1:32" ht="15.75" customHeight="1" thickBot="1" x14ac:dyDescent="0.25">
      <c r="A42" s="135" t="s">
        <v>88</v>
      </c>
      <c r="B42" s="41" t="s">
        <v>458</v>
      </c>
      <c r="C42" s="139"/>
      <c r="D42" s="170"/>
      <c r="E42" s="139"/>
      <c r="F42" s="140"/>
      <c r="G42" s="175"/>
      <c r="H42" s="179"/>
      <c r="I42" s="313"/>
      <c r="J42" s="140"/>
      <c r="K42" s="139">
        <v>11</v>
      </c>
      <c r="L42" s="139">
        <v>466</v>
      </c>
      <c r="M42" s="139"/>
      <c r="N42" s="139"/>
      <c r="O42" s="141"/>
      <c r="P42" s="141"/>
      <c r="Q42" s="177">
        <f t="shared" si="5"/>
        <v>466</v>
      </c>
      <c r="R42" s="172">
        <f t="shared" si="6"/>
        <v>11</v>
      </c>
      <c r="S42" s="137">
        <f t="shared" si="7"/>
        <v>466</v>
      </c>
      <c r="T42" s="25"/>
      <c r="U42" s="25"/>
      <c r="V42" s="25"/>
      <c r="W42" s="53"/>
      <c r="X42" s="50"/>
      <c r="Y42" s="56"/>
      <c r="Z42" s="19"/>
      <c r="AA42" s="19"/>
      <c r="AB42" s="19"/>
      <c r="AC42" s="19"/>
      <c r="AD42" s="19"/>
      <c r="AE42" s="54"/>
      <c r="AF42" s="55"/>
    </row>
    <row r="43" spans="1:32" ht="15.75" hidden="1" customHeight="1" thickBot="1" x14ac:dyDescent="0.25">
      <c r="A43" s="105" t="s">
        <v>114</v>
      </c>
      <c r="B43" s="116"/>
      <c r="C43" s="117"/>
      <c r="D43" s="118"/>
      <c r="E43" s="119"/>
      <c r="F43" s="118"/>
      <c r="G43" s="119"/>
      <c r="H43" s="118"/>
      <c r="I43" s="119"/>
      <c r="J43" s="118"/>
      <c r="K43" s="119"/>
      <c r="L43" s="118"/>
      <c r="M43" s="309"/>
      <c r="N43" s="309"/>
      <c r="O43" s="120"/>
      <c r="P43" s="120"/>
      <c r="Q43" s="121">
        <f t="shared" ref="Q43:Q50" si="8">SUM(D43,F43,H43,J43)-P43</f>
        <v>0</v>
      </c>
      <c r="R43" s="172">
        <f t="shared" si="6"/>
        <v>0</v>
      </c>
      <c r="S43" s="122" t="e">
        <f t="shared" ref="S43:S50" si="9">AVERAGE(D43,F43,H43,J43)</f>
        <v>#DIV/0!</v>
      </c>
      <c r="T43" s="25"/>
      <c r="U43" s="25"/>
      <c r="V43" s="25"/>
      <c r="W43" s="53"/>
      <c r="X43" s="50"/>
      <c r="Y43" s="56"/>
      <c r="Z43" s="19"/>
      <c r="AA43" s="19"/>
      <c r="AB43" s="19"/>
      <c r="AC43" s="19"/>
      <c r="AD43" s="19"/>
      <c r="AE43" s="54"/>
      <c r="AF43" s="55"/>
    </row>
    <row r="44" spans="1:32" ht="15.75" hidden="1" customHeight="1" thickBot="1" x14ac:dyDescent="0.25">
      <c r="A44" s="105" t="s">
        <v>115</v>
      </c>
      <c r="B44" s="98"/>
      <c r="C44" s="65"/>
      <c r="D44" s="71"/>
      <c r="E44" s="68"/>
      <c r="F44" s="70"/>
      <c r="G44" s="68"/>
      <c r="H44" s="70"/>
      <c r="I44" s="68"/>
      <c r="J44" s="70"/>
      <c r="K44" s="68"/>
      <c r="L44" s="70"/>
      <c r="M44" s="310"/>
      <c r="N44" s="310"/>
      <c r="O44" s="96"/>
      <c r="P44" s="96"/>
      <c r="Q44" s="77">
        <f t="shared" si="8"/>
        <v>0</v>
      </c>
      <c r="R44" s="172">
        <f t="shared" si="6"/>
        <v>0</v>
      </c>
      <c r="S44" s="74" t="e">
        <f t="shared" si="9"/>
        <v>#DIV/0!</v>
      </c>
      <c r="T44" s="25"/>
      <c r="U44" s="25"/>
      <c r="V44" s="25"/>
      <c r="W44" s="53"/>
      <c r="X44" s="50"/>
      <c r="Y44" s="51"/>
      <c r="Z44" s="19"/>
      <c r="AA44" s="19"/>
      <c r="AB44" s="19"/>
      <c r="AC44" s="19"/>
      <c r="AD44" s="19"/>
      <c r="AE44" s="54"/>
      <c r="AF44" s="57"/>
    </row>
    <row r="45" spans="1:32" ht="15.75" hidden="1" customHeight="1" thickBot="1" x14ac:dyDescent="0.25">
      <c r="A45" s="105" t="s">
        <v>116</v>
      </c>
      <c r="B45" s="99"/>
      <c r="C45" s="65"/>
      <c r="D45" s="69"/>
      <c r="E45" s="68"/>
      <c r="F45" s="70"/>
      <c r="G45" s="68"/>
      <c r="H45" s="70"/>
      <c r="I45" s="68"/>
      <c r="J45" s="70"/>
      <c r="K45" s="68"/>
      <c r="L45" s="70"/>
      <c r="M45" s="310"/>
      <c r="N45" s="310"/>
      <c r="O45" s="96"/>
      <c r="P45" s="96"/>
      <c r="Q45" s="77">
        <f t="shared" si="8"/>
        <v>0</v>
      </c>
      <c r="R45" s="172">
        <f t="shared" si="6"/>
        <v>0</v>
      </c>
      <c r="S45" s="74" t="e">
        <f t="shared" si="9"/>
        <v>#DIV/0!</v>
      </c>
      <c r="W45" s="23"/>
      <c r="X45" s="50"/>
      <c r="Y45" s="16"/>
      <c r="Z45" s="4"/>
      <c r="AA45" s="4"/>
      <c r="AB45" s="4"/>
      <c r="AC45" s="19"/>
      <c r="AD45" s="19"/>
      <c r="AE45" s="6"/>
      <c r="AF45" s="57"/>
    </row>
    <row r="46" spans="1:32" ht="15.75" hidden="1" customHeight="1" thickBot="1" x14ac:dyDescent="0.25">
      <c r="A46" s="105" t="s">
        <v>88</v>
      </c>
      <c r="B46" s="66"/>
      <c r="C46" s="65"/>
      <c r="D46" s="69"/>
      <c r="E46" s="68"/>
      <c r="F46" s="70"/>
      <c r="G46" s="68"/>
      <c r="H46" s="70"/>
      <c r="I46" s="68"/>
      <c r="J46" s="70"/>
      <c r="K46" s="68"/>
      <c r="L46" s="70"/>
      <c r="M46" s="310"/>
      <c r="N46" s="310"/>
      <c r="O46" s="96"/>
      <c r="P46" s="96"/>
      <c r="Q46" s="77">
        <f t="shared" si="8"/>
        <v>0</v>
      </c>
      <c r="R46" s="172">
        <f t="shared" si="6"/>
        <v>0</v>
      </c>
      <c r="S46" s="74" t="e">
        <f t="shared" si="9"/>
        <v>#DIV/0!</v>
      </c>
      <c r="W46" s="53"/>
      <c r="X46" s="50"/>
      <c r="Y46" s="51"/>
      <c r="Z46" s="19"/>
      <c r="AA46" s="19"/>
      <c r="AB46" s="19"/>
      <c r="AC46" s="19"/>
      <c r="AD46" s="19"/>
      <c r="AE46" s="54"/>
      <c r="AF46" s="55"/>
    </row>
    <row r="47" spans="1:32" ht="15.75" hidden="1" customHeight="1" thickBot="1" x14ac:dyDescent="0.25">
      <c r="A47" s="105" t="s">
        <v>89</v>
      </c>
      <c r="B47" s="66"/>
      <c r="C47" s="65"/>
      <c r="D47" s="69"/>
      <c r="E47" s="68"/>
      <c r="F47" s="70"/>
      <c r="G47" s="68"/>
      <c r="H47" s="70"/>
      <c r="I47" s="68"/>
      <c r="J47" s="70"/>
      <c r="K47" s="68"/>
      <c r="L47" s="70"/>
      <c r="M47" s="310"/>
      <c r="N47" s="310"/>
      <c r="O47" s="96"/>
      <c r="P47" s="96"/>
      <c r="Q47" s="77">
        <f t="shared" si="8"/>
        <v>0</v>
      </c>
      <c r="R47" s="172">
        <f t="shared" si="6"/>
        <v>0</v>
      </c>
      <c r="S47" s="74" t="e">
        <f t="shared" si="9"/>
        <v>#DIV/0!</v>
      </c>
      <c r="W47" s="53"/>
      <c r="X47" s="50"/>
      <c r="Y47" s="51"/>
      <c r="Z47" s="19"/>
      <c r="AA47" s="19"/>
      <c r="AB47" s="19"/>
      <c r="AC47" s="19"/>
      <c r="AD47" s="19"/>
      <c r="AE47" s="54"/>
      <c r="AF47" s="55"/>
    </row>
    <row r="48" spans="1:32" ht="15.75" hidden="1" customHeight="1" thickBot="1" x14ac:dyDescent="0.25">
      <c r="A48" s="105" t="s">
        <v>90</v>
      </c>
      <c r="B48" s="66"/>
      <c r="C48" s="65"/>
      <c r="D48" s="69"/>
      <c r="E48" s="68"/>
      <c r="F48" s="70"/>
      <c r="G48" s="68"/>
      <c r="H48" s="70"/>
      <c r="I48" s="73"/>
      <c r="J48" s="70"/>
      <c r="K48" s="73"/>
      <c r="L48" s="70"/>
      <c r="M48" s="310"/>
      <c r="N48" s="310"/>
      <c r="O48" s="96"/>
      <c r="P48" s="96"/>
      <c r="Q48" s="77">
        <f t="shared" si="8"/>
        <v>0</v>
      </c>
      <c r="R48" s="172">
        <f t="shared" si="6"/>
        <v>0</v>
      </c>
      <c r="S48" s="74" t="e">
        <f t="shared" si="9"/>
        <v>#DIV/0!</v>
      </c>
      <c r="W48" s="53"/>
      <c r="X48" s="50"/>
      <c r="Y48" s="51"/>
      <c r="Z48" s="19"/>
      <c r="AA48" s="19"/>
      <c r="AB48" s="19"/>
      <c r="AC48" s="19"/>
      <c r="AD48" s="19"/>
      <c r="AE48" s="54"/>
      <c r="AF48" s="55"/>
    </row>
    <row r="49" spans="1:32" ht="15.75" hidden="1" customHeight="1" thickBot="1" x14ac:dyDescent="0.25">
      <c r="A49" s="105" t="s">
        <v>91</v>
      </c>
      <c r="B49" s="66"/>
      <c r="C49" s="65"/>
      <c r="D49" s="69"/>
      <c r="E49" s="68"/>
      <c r="F49" s="70"/>
      <c r="G49" s="68"/>
      <c r="H49" s="70"/>
      <c r="I49" s="68"/>
      <c r="J49" s="70"/>
      <c r="K49" s="68"/>
      <c r="L49" s="70"/>
      <c r="M49" s="310"/>
      <c r="N49" s="310"/>
      <c r="O49" s="96"/>
      <c r="P49" s="96"/>
      <c r="Q49" s="77">
        <f t="shared" si="8"/>
        <v>0</v>
      </c>
      <c r="R49" s="172">
        <f t="shared" si="6"/>
        <v>0</v>
      </c>
      <c r="S49" s="74" t="e">
        <f t="shared" si="9"/>
        <v>#DIV/0!</v>
      </c>
      <c r="W49" s="53"/>
      <c r="X49" s="50"/>
      <c r="Y49" s="51"/>
      <c r="Z49" s="19"/>
      <c r="AA49" s="19"/>
      <c r="AB49" s="19"/>
      <c r="AC49" s="19"/>
      <c r="AD49" s="19"/>
      <c r="AE49" s="54"/>
      <c r="AF49" s="55"/>
    </row>
    <row r="50" spans="1:32" ht="15.75" hidden="1" customHeight="1" thickBot="1" x14ac:dyDescent="0.25">
      <c r="A50" s="105" t="s">
        <v>92</v>
      </c>
      <c r="B50" s="67"/>
      <c r="C50" s="78"/>
      <c r="D50" s="72"/>
      <c r="E50" s="79"/>
      <c r="F50" s="80"/>
      <c r="G50" s="79"/>
      <c r="H50" s="80"/>
      <c r="I50" s="79"/>
      <c r="J50" s="80"/>
      <c r="K50" s="79"/>
      <c r="L50" s="80"/>
      <c r="M50" s="311"/>
      <c r="N50" s="311"/>
      <c r="O50" s="97"/>
      <c r="P50" s="97"/>
      <c r="Q50" s="77">
        <f t="shared" si="8"/>
        <v>0</v>
      </c>
      <c r="R50" s="172">
        <f t="shared" si="6"/>
        <v>0</v>
      </c>
      <c r="S50" s="75" t="e">
        <f t="shared" si="9"/>
        <v>#DIV/0!</v>
      </c>
      <c r="W50" s="53"/>
      <c r="X50" s="50"/>
      <c r="Y50" s="51"/>
      <c r="Z50" s="19"/>
      <c r="AA50" s="19"/>
      <c r="AB50" s="19"/>
      <c r="AC50" s="19"/>
      <c r="AD50" s="19"/>
      <c r="AE50" s="54"/>
      <c r="AF50" s="55"/>
    </row>
    <row r="51" spans="1:32" ht="14.25" hidden="1" x14ac:dyDescent="0.2">
      <c r="A51" s="105"/>
      <c r="R51" s="172">
        <f t="shared" si="6"/>
        <v>0</v>
      </c>
      <c r="AB51" s="4"/>
      <c r="AC51" s="4"/>
      <c r="AD51" s="4"/>
      <c r="AE51" s="54"/>
      <c r="AF51" s="23"/>
    </row>
    <row r="52" spans="1:32" x14ac:dyDescent="0.25">
      <c r="AB52" s="4"/>
      <c r="AC52" s="4"/>
      <c r="AD52" s="4"/>
      <c r="AE52" s="54"/>
      <c r="AF52" s="23"/>
    </row>
    <row r="53" spans="1:32" x14ac:dyDescent="0.25">
      <c r="AB53" s="4"/>
      <c r="AC53" s="4"/>
      <c r="AD53" s="4"/>
      <c r="AE53" s="54"/>
      <c r="AF53" s="23"/>
    </row>
    <row r="54" spans="1:32" x14ac:dyDescent="0.25">
      <c r="AB54" s="4"/>
      <c r="AC54" s="4"/>
      <c r="AD54" s="4"/>
      <c r="AE54" s="6"/>
      <c r="AF54" s="23"/>
    </row>
    <row r="55" spans="1:32" x14ac:dyDescent="0.25">
      <c r="AB55" s="4"/>
      <c r="AC55" s="4"/>
      <c r="AD55" s="4"/>
      <c r="AE55" s="54"/>
      <c r="AF55" s="23"/>
    </row>
    <row r="56" spans="1:32" x14ac:dyDescent="0.25">
      <c r="AB56" s="4"/>
      <c r="AC56" s="4"/>
      <c r="AD56" s="4"/>
      <c r="AE56" s="54"/>
      <c r="AF56" s="23"/>
    </row>
    <row r="57" spans="1:32" x14ac:dyDescent="0.25">
      <c r="AB57" s="4"/>
      <c r="AC57" s="4"/>
      <c r="AD57" s="4"/>
      <c r="AE57" s="54"/>
      <c r="AF57" s="23"/>
    </row>
    <row r="58" spans="1:32" x14ac:dyDescent="0.25">
      <c r="AB58" s="4"/>
      <c r="AC58" s="4"/>
      <c r="AD58" s="4"/>
      <c r="AE58" s="54"/>
      <c r="AF58" s="23"/>
    </row>
    <row r="59" spans="1:32" x14ac:dyDescent="0.25">
      <c r="AB59" s="4"/>
      <c r="AC59" s="4"/>
      <c r="AD59" s="4"/>
      <c r="AE59" s="54"/>
      <c r="AF59" s="23"/>
    </row>
    <row r="60" spans="1:32" x14ac:dyDescent="0.25">
      <c r="AB60" s="4"/>
      <c r="AC60" s="4"/>
      <c r="AD60" s="4"/>
      <c r="AE60" s="6"/>
      <c r="AF60" s="23"/>
    </row>
    <row r="61" spans="1:32" x14ac:dyDescent="0.25">
      <c r="AB61" s="4"/>
      <c r="AC61" s="4"/>
      <c r="AD61" s="4"/>
      <c r="AE61" s="54"/>
      <c r="AF61" s="23"/>
    </row>
    <row r="62" spans="1:32" x14ac:dyDescent="0.25">
      <c r="AB62" s="4"/>
      <c r="AC62" s="4"/>
      <c r="AD62" s="4"/>
      <c r="AE62" s="54"/>
      <c r="AF62" s="23"/>
    </row>
    <row r="63" spans="1:32" x14ac:dyDescent="0.25">
      <c r="AB63" s="4"/>
      <c r="AC63" s="4"/>
      <c r="AD63" s="4"/>
      <c r="AE63" s="54"/>
      <c r="AF63" s="23"/>
    </row>
    <row r="64" spans="1:32" x14ac:dyDescent="0.25">
      <c r="AB64" s="4"/>
      <c r="AC64" s="4"/>
      <c r="AD64" s="4"/>
      <c r="AE64" s="54"/>
      <c r="AF64" s="23"/>
    </row>
  </sheetData>
  <sortState ref="B4:S17">
    <sortCondition descending="1" ref="R4:R17"/>
    <sortCondition descending="1" ref="Q4:Q17"/>
  </sortState>
  <mergeCells count="5">
    <mergeCell ref="A30:S30"/>
    <mergeCell ref="A1:S1"/>
    <mergeCell ref="A2:S2"/>
    <mergeCell ref="A3:S3"/>
    <mergeCell ref="A29:S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75" zoomScaleNormal="75" workbookViewId="0">
      <selection activeCell="R4" sqref="R4:R7"/>
    </sheetView>
  </sheetViews>
  <sheetFormatPr defaultRowHeight="12.75" x14ac:dyDescent="0.2"/>
  <cols>
    <col min="1" max="1" width="4" style="81" bestFit="1" customWidth="1"/>
    <col min="2" max="2" width="21.5703125" style="81" bestFit="1" customWidth="1"/>
    <col min="3" max="3" width="6.5703125" style="81" bestFit="1" customWidth="1"/>
    <col min="4" max="4" width="22.5703125" style="81" bestFit="1" customWidth="1"/>
    <col min="5" max="6" width="4.5703125" style="81" bestFit="1" customWidth="1"/>
    <col min="7" max="7" width="9.5703125" style="82" bestFit="1" customWidth="1"/>
    <col min="8" max="9" width="3.42578125" style="81" customWidth="1"/>
    <col min="10" max="10" width="2.5703125" style="81" bestFit="1" customWidth="1"/>
    <col min="11" max="11" width="22.5703125" style="81" bestFit="1" customWidth="1"/>
    <col min="12" max="12" width="23.42578125" style="81" bestFit="1" customWidth="1"/>
    <col min="13" max="13" width="5.85546875" style="81" bestFit="1" customWidth="1"/>
    <col min="14" max="14" width="20" style="81" bestFit="1" customWidth="1"/>
    <col min="15" max="15" width="6.5703125" style="81" bestFit="1" customWidth="1"/>
    <col min="16" max="16" width="20" style="81" bestFit="1" customWidth="1"/>
    <col min="17" max="17" width="6.5703125" style="81" bestFit="1" customWidth="1"/>
    <col min="18" max="18" width="11.7109375" style="81" bestFit="1" customWidth="1"/>
    <col min="19" max="19" width="3.140625" style="81" customWidth="1"/>
    <col min="20" max="20" width="3.85546875" style="81" bestFit="1" customWidth="1"/>
    <col min="21" max="16384" width="9.140625" style="81"/>
  </cols>
  <sheetData>
    <row r="1" spans="1:20" ht="30" customHeight="1" x14ac:dyDescent="0.3">
      <c r="A1" s="410" t="s">
        <v>50</v>
      </c>
      <c r="B1" s="410"/>
      <c r="C1" s="410"/>
      <c r="D1" s="410"/>
      <c r="E1" s="410"/>
      <c r="F1" s="410"/>
      <c r="G1" s="410"/>
      <c r="J1" s="410" t="s">
        <v>51</v>
      </c>
      <c r="K1" s="410"/>
      <c r="L1" s="410"/>
      <c r="M1" s="410"/>
      <c r="N1" s="410"/>
      <c r="O1" s="410"/>
      <c r="P1" s="410"/>
      <c r="Q1" s="410"/>
      <c r="R1" s="410"/>
    </row>
    <row r="3" spans="1:20" ht="14.25" x14ac:dyDescent="0.2">
      <c r="A3" s="38"/>
      <c r="B3" s="83" t="s">
        <v>0</v>
      </c>
      <c r="C3" s="83" t="s">
        <v>76</v>
      </c>
      <c r="D3" s="83" t="s">
        <v>52</v>
      </c>
      <c r="E3" s="84" t="s">
        <v>53</v>
      </c>
      <c r="F3" s="84" t="s">
        <v>54</v>
      </c>
      <c r="G3" s="84" t="s">
        <v>55</v>
      </c>
      <c r="H3" s="104" t="s">
        <v>81</v>
      </c>
      <c r="K3" s="85" t="s">
        <v>56</v>
      </c>
      <c r="L3" s="85" t="s">
        <v>57</v>
      </c>
      <c r="M3" s="84" t="s">
        <v>80</v>
      </c>
      <c r="N3" s="85" t="s">
        <v>58</v>
      </c>
      <c r="O3" s="85" t="s">
        <v>80</v>
      </c>
      <c r="P3" s="85" t="s">
        <v>59</v>
      </c>
      <c r="Q3" s="85" t="s">
        <v>80</v>
      </c>
      <c r="R3" s="85" t="s">
        <v>60</v>
      </c>
      <c r="T3" s="104" t="s">
        <v>81</v>
      </c>
    </row>
    <row r="4" spans="1:20" ht="15.75" x14ac:dyDescent="0.25">
      <c r="A4" s="38">
        <v>1</v>
      </c>
      <c r="B4" s="184" t="s">
        <v>73</v>
      </c>
      <c r="C4" s="100"/>
      <c r="D4" s="184" t="s">
        <v>74</v>
      </c>
      <c r="E4" s="185">
        <v>89</v>
      </c>
      <c r="F4" s="185">
        <v>89</v>
      </c>
      <c r="G4" s="39">
        <f>SUM(E4:F4)</f>
        <v>178</v>
      </c>
      <c r="H4" s="91">
        <v>30</v>
      </c>
      <c r="I4" s="88"/>
      <c r="J4" s="81">
        <v>1</v>
      </c>
      <c r="K4" s="64" t="s">
        <v>74</v>
      </c>
      <c r="L4" s="37" t="s">
        <v>73</v>
      </c>
      <c r="M4" s="39">
        <v>178</v>
      </c>
      <c r="N4" s="37" t="s">
        <v>75</v>
      </c>
      <c r="O4" s="39">
        <v>170</v>
      </c>
      <c r="P4" s="37" t="s">
        <v>78</v>
      </c>
      <c r="Q4" s="39">
        <v>159</v>
      </c>
      <c r="R4" s="39">
        <f t="shared" ref="R4:R10" si="0">SUM(M4+O4+Q4)</f>
        <v>507</v>
      </c>
      <c r="T4" s="68">
        <v>20</v>
      </c>
    </row>
    <row r="5" spans="1:20" ht="15.75" x14ac:dyDescent="0.25">
      <c r="A5" s="38">
        <v>2</v>
      </c>
      <c r="B5" s="184" t="s">
        <v>153</v>
      </c>
      <c r="C5" s="100"/>
      <c r="D5" s="184" t="s">
        <v>154</v>
      </c>
      <c r="E5" s="185">
        <v>83</v>
      </c>
      <c r="F5" s="185">
        <v>87</v>
      </c>
      <c r="G5" s="39">
        <f>SUM(E5:F5)</f>
        <v>170</v>
      </c>
      <c r="H5" s="91">
        <v>26</v>
      </c>
      <c r="I5" s="88"/>
      <c r="J5" s="81">
        <v>2</v>
      </c>
      <c r="K5" s="37" t="s">
        <v>26</v>
      </c>
      <c r="L5" s="37" t="s">
        <v>79</v>
      </c>
      <c r="M5" s="39">
        <v>168</v>
      </c>
      <c r="N5" s="37" t="s">
        <v>118</v>
      </c>
      <c r="O5" s="39">
        <v>158</v>
      </c>
      <c r="P5" s="37" t="s">
        <v>161</v>
      </c>
      <c r="Q5" s="39">
        <v>116</v>
      </c>
      <c r="R5" s="39">
        <f t="shared" si="0"/>
        <v>442</v>
      </c>
      <c r="T5" s="68">
        <v>17</v>
      </c>
    </row>
    <row r="6" spans="1:20" ht="15.75" x14ac:dyDescent="0.25">
      <c r="A6" s="38">
        <v>3</v>
      </c>
      <c r="B6" s="184" t="s">
        <v>75</v>
      </c>
      <c r="C6" s="100"/>
      <c r="D6" s="184" t="s">
        <v>74</v>
      </c>
      <c r="E6" s="185">
        <v>85</v>
      </c>
      <c r="F6" s="185">
        <v>85</v>
      </c>
      <c r="G6" s="39">
        <f t="shared" ref="G6:G19" si="1">SUM(E6:F6)</f>
        <v>170</v>
      </c>
      <c r="H6" s="91">
        <v>24</v>
      </c>
      <c r="I6" s="88"/>
      <c r="J6" s="81">
        <v>3</v>
      </c>
      <c r="K6" s="37" t="s">
        <v>27</v>
      </c>
      <c r="L6" s="37" t="s">
        <v>77</v>
      </c>
      <c r="M6" s="39">
        <v>148</v>
      </c>
      <c r="N6" s="37" t="s">
        <v>156</v>
      </c>
      <c r="O6" s="39">
        <v>146</v>
      </c>
      <c r="P6" s="37" t="s">
        <v>163</v>
      </c>
      <c r="Q6" s="39">
        <v>97</v>
      </c>
      <c r="R6" s="39">
        <f t="shared" si="0"/>
        <v>391</v>
      </c>
      <c r="T6" s="68">
        <v>14</v>
      </c>
    </row>
    <row r="7" spans="1:20" ht="15.75" x14ac:dyDescent="0.25">
      <c r="A7" s="38">
        <v>4</v>
      </c>
      <c r="B7" s="184" t="s">
        <v>146</v>
      </c>
      <c r="C7" s="100"/>
      <c r="D7" s="184" t="s">
        <v>155</v>
      </c>
      <c r="E7" s="185">
        <v>84</v>
      </c>
      <c r="F7" s="185">
        <v>79</v>
      </c>
      <c r="G7" s="39">
        <f t="shared" si="1"/>
        <v>163</v>
      </c>
      <c r="H7" s="91">
        <v>22</v>
      </c>
      <c r="I7" s="88"/>
      <c r="J7" s="81">
        <v>4</v>
      </c>
      <c r="K7" s="38" t="s">
        <v>62</v>
      </c>
      <c r="L7" s="38" t="s">
        <v>158</v>
      </c>
      <c r="M7" s="39">
        <v>136</v>
      </c>
      <c r="N7" s="37" t="s">
        <v>159</v>
      </c>
      <c r="O7" s="39">
        <v>131</v>
      </c>
      <c r="P7" s="38" t="s">
        <v>165</v>
      </c>
      <c r="Q7" s="39">
        <v>82</v>
      </c>
      <c r="R7" s="39">
        <f t="shared" si="0"/>
        <v>349</v>
      </c>
      <c r="T7" s="68">
        <v>12</v>
      </c>
    </row>
    <row r="8" spans="1:20" ht="15.75" x14ac:dyDescent="0.25">
      <c r="A8" s="38">
        <v>5</v>
      </c>
      <c r="B8" s="184" t="s">
        <v>77</v>
      </c>
      <c r="C8" s="100"/>
      <c r="D8" s="184" t="s">
        <v>27</v>
      </c>
      <c r="E8" s="185">
        <v>75</v>
      </c>
      <c r="F8" s="185">
        <v>73</v>
      </c>
      <c r="G8" s="39">
        <f t="shared" si="1"/>
        <v>148</v>
      </c>
      <c r="H8" s="91">
        <v>21</v>
      </c>
      <c r="I8" s="88"/>
      <c r="J8" s="81">
        <v>5</v>
      </c>
      <c r="K8" s="37"/>
      <c r="L8" s="37"/>
      <c r="M8" s="39"/>
      <c r="N8" s="38"/>
      <c r="O8" s="39"/>
      <c r="P8" s="37"/>
      <c r="Q8" s="39"/>
      <c r="R8" s="39">
        <f t="shared" si="0"/>
        <v>0</v>
      </c>
      <c r="T8" s="86">
        <v>11</v>
      </c>
    </row>
    <row r="9" spans="1:20" ht="15.75" x14ac:dyDescent="0.25">
      <c r="A9" s="38">
        <v>6</v>
      </c>
      <c r="B9" s="184" t="s">
        <v>156</v>
      </c>
      <c r="C9" s="100"/>
      <c r="D9" s="184" t="s">
        <v>27</v>
      </c>
      <c r="E9" s="185">
        <v>71</v>
      </c>
      <c r="F9" s="185">
        <v>75</v>
      </c>
      <c r="G9" s="39">
        <f t="shared" si="1"/>
        <v>146</v>
      </c>
      <c r="H9" s="91">
        <v>20</v>
      </c>
      <c r="I9" s="88"/>
      <c r="J9" s="81">
        <v>6</v>
      </c>
      <c r="K9" s="76"/>
      <c r="L9" s="37"/>
      <c r="M9" s="39"/>
      <c r="N9" s="38"/>
      <c r="O9" s="39"/>
      <c r="P9" s="37"/>
      <c r="Q9" s="39"/>
      <c r="R9" s="39">
        <f t="shared" si="0"/>
        <v>0</v>
      </c>
      <c r="T9" s="87"/>
    </row>
    <row r="10" spans="1:20" ht="15.75" x14ac:dyDescent="0.25">
      <c r="A10" s="38">
        <v>7</v>
      </c>
      <c r="B10" s="184" t="s">
        <v>157</v>
      </c>
      <c r="C10" s="100"/>
      <c r="D10" s="184" t="s">
        <v>28</v>
      </c>
      <c r="E10" s="185">
        <v>76</v>
      </c>
      <c r="F10" s="185">
        <v>70</v>
      </c>
      <c r="G10" s="39">
        <f t="shared" si="1"/>
        <v>146</v>
      </c>
      <c r="H10" s="91">
        <v>19</v>
      </c>
      <c r="I10" s="88"/>
      <c r="J10" s="81">
        <v>7</v>
      </c>
      <c r="K10" s="64"/>
      <c r="L10" s="37"/>
      <c r="M10" s="39"/>
      <c r="N10" s="37"/>
      <c r="O10" s="39"/>
      <c r="P10" s="37"/>
      <c r="Q10" s="39"/>
      <c r="R10" s="39">
        <f t="shared" si="0"/>
        <v>0</v>
      </c>
      <c r="T10" s="87"/>
    </row>
    <row r="11" spans="1:20" ht="15.75" x14ac:dyDescent="0.25">
      <c r="A11" s="38">
        <v>8</v>
      </c>
      <c r="B11" s="184" t="s">
        <v>158</v>
      </c>
      <c r="C11" s="100"/>
      <c r="D11" s="184" t="s">
        <v>147</v>
      </c>
      <c r="E11" s="185">
        <v>64</v>
      </c>
      <c r="F11" s="185">
        <v>72</v>
      </c>
      <c r="G11" s="39">
        <f t="shared" si="1"/>
        <v>136</v>
      </c>
      <c r="H11" s="91">
        <v>18</v>
      </c>
      <c r="I11" s="88"/>
      <c r="T11" s="87"/>
    </row>
    <row r="12" spans="1:20" ht="15.75" x14ac:dyDescent="0.25">
      <c r="A12" s="38">
        <v>9</v>
      </c>
      <c r="B12" s="184" t="s">
        <v>159</v>
      </c>
      <c r="C12" s="100"/>
      <c r="D12" s="184" t="s">
        <v>147</v>
      </c>
      <c r="E12" s="185">
        <v>63</v>
      </c>
      <c r="F12" s="185">
        <v>68</v>
      </c>
      <c r="G12" s="39">
        <f t="shared" si="1"/>
        <v>131</v>
      </c>
      <c r="H12" s="91">
        <v>17</v>
      </c>
      <c r="I12" s="88"/>
      <c r="K12" s="108"/>
      <c r="T12" s="87"/>
    </row>
    <row r="13" spans="1:20" ht="15.75" x14ac:dyDescent="0.25">
      <c r="A13" s="38">
        <v>10</v>
      </c>
      <c r="B13" s="184" t="s">
        <v>160</v>
      </c>
      <c r="C13" s="100"/>
      <c r="D13" s="184" t="s">
        <v>28</v>
      </c>
      <c r="E13" s="185">
        <v>67</v>
      </c>
      <c r="F13" s="185">
        <v>60</v>
      </c>
      <c r="G13" s="39">
        <f t="shared" si="1"/>
        <v>127</v>
      </c>
      <c r="H13" s="91">
        <v>16</v>
      </c>
      <c r="I13" s="88"/>
    </row>
    <row r="14" spans="1:20" ht="15.75" x14ac:dyDescent="0.25">
      <c r="A14" s="38">
        <v>11</v>
      </c>
      <c r="B14" s="184" t="s">
        <v>161</v>
      </c>
      <c r="C14" s="100"/>
      <c r="D14" s="184" t="s">
        <v>162</v>
      </c>
      <c r="E14" s="185">
        <v>64</v>
      </c>
      <c r="F14" s="185">
        <v>52</v>
      </c>
      <c r="G14" s="39">
        <f t="shared" si="1"/>
        <v>116</v>
      </c>
      <c r="H14" s="91">
        <v>15</v>
      </c>
      <c r="I14" s="88"/>
    </row>
    <row r="15" spans="1:20" ht="15.75" x14ac:dyDescent="0.25">
      <c r="A15" s="38">
        <v>12</v>
      </c>
      <c r="B15" s="184" t="s">
        <v>163</v>
      </c>
      <c r="C15" s="100"/>
      <c r="D15" s="184" t="s">
        <v>27</v>
      </c>
      <c r="E15" s="185">
        <v>44</v>
      </c>
      <c r="F15" s="185">
        <v>53</v>
      </c>
      <c r="G15" s="39">
        <f t="shared" si="1"/>
        <v>97</v>
      </c>
      <c r="H15" s="91">
        <v>14</v>
      </c>
      <c r="I15" s="88"/>
    </row>
    <row r="16" spans="1:20" ht="15.75" x14ac:dyDescent="0.25">
      <c r="A16" s="38">
        <v>13</v>
      </c>
      <c r="B16" s="184" t="s">
        <v>164</v>
      </c>
      <c r="C16" s="100"/>
      <c r="D16" s="184" t="s">
        <v>74</v>
      </c>
      <c r="E16" s="185">
        <v>39</v>
      </c>
      <c r="F16" s="185">
        <v>54</v>
      </c>
      <c r="G16" s="39">
        <f t="shared" si="1"/>
        <v>93</v>
      </c>
      <c r="H16" s="91">
        <v>13</v>
      </c>
      <c r="I16" s="88"/>
    </row>
    <row r="17" spans="1:11" ht="15.75" x14ac:dyDescent="0.25">
      <c r="A17" s="38">
        <v>14</v>
      </c>
      <c r="B17" s="184" t="s">
        <v>165</v>
      </c>
      <c r="C17" s="100"/>
      <c r="D17" s="184" t="s">
        <v>147</v>
      </c>
      <c r="E17" s="185">
        <v>38</v>
      </c>
      <c r="F17" s="185">
        <v>44</v>
      </c>
      <c r="G17" s="39">
        <f t="shared" si="1"/>
        <v>82</v>
      </c>
      <c r="H17" s="91">
        <v>12</v>
      </c>
      <c r="I17" s="88"/>
    </row>
    <row r="18" spans="1:11" x14ac:dyDescent="0.2">
      <c r="A18" s="38">
        <v>15</v>
      </c>
      <c r="B18" s="37"/>
      <c r="C18" s="100"/>
      <c r="D18" s="37"/>
      <c r="E18" s="38"/>
      <c r="F18" s="38"/>
      <c r="G18" s="39">
        <f t="shared" si="1"/>
        <v>0</v>
      </c>
      <c r="H18" s="91"/>
      <c r="I18" s="88"/>
    </row>
    <row r="19" spans="1:11" x14ac:dyDescent="0.2">
      <c r="A19" s="38">
        <v>16</v>
      </c>
      <c r="B19" s="37"/>
      <c r="C19" s="100"/>
      <c r="D19" s="37"/>
      <c r="E19" s="38"/>
      <c r="F19" s="38"/>
      <c r="G19" s="39">
        <f t="shared" si="1"/>
        <v>0</v>
      </c>
      <c r="H19" s="91"/>
      <c r="I19" s="88"/>
    </row>
    <row r="20" spans="1:11" x14ac:dyDescent="0.2">
      <c r="A20" s="38">
        <v>17</v>
      </c>
      <c r="B20" s="37"/>
      <c r="C20" s="100"/>
      <c r="D20" s="37"/>
      <c r="E20" s="38"/>
      <c r="F20" s="38"/>
      <c r="G20" s="39">
        <f>SUM(E20:F20)</f>
        <v>0</v>
      </c>
      <c r="H20" s="91"/>
      <c r="I20" s="88"/>
    </row>
    <row r="21" spans="1:11" x14ac:dyDescent="0.2">
      <c r="A21" s="38">
        <v>18</v>
      </c>
      <c r="B21" s="37"/>
      <c r="C21" s="100"/>
      <c r="D21" s="37"/>
      <c r="E21" s="38"/>
      <c r="F21" s="38"/>
      <c r="G21" s="39">
        <f>SUM(E21:F21)</f>
        <v>0</v>
      </c>
      <c r="H21" s="91"/>
      <c r="I21" s="88"/>
    </row>
    <row r="22" spans="1:11" x14ac:dyDescent="0.2">
      <c r="A22" s="38">
        <v>19</v>
      </c>
      <c r="B22" s="37"/>
      <c r="C22" s="37"/>
      <c r="D22" s="37"/>
      <c r="E22" s="38"/>
      <c r="F22" s="38"/>
      <c r="G22" s="39">
        <f>SUM(E22:F22)</f>
        <v>0</v>
      </c>
      <c r="H22" s="91"/>
      <c r="I22" s="88"/>
    </row>
    <row r="23" spans="1:11" x14ac:dyDescent="0.2">
      <c r="H23" s="88"/>
      <c r="I23" s="88"/>
    </row>
    <row r="24" spans="1:11" x14ac:dyDescent="0.2">
      <c r="H24" s="88"/>
      <c r="I24" s="88"/>
    </row>
    <row r="25" spans="1:11" ht="24.75" x14ac:dyDescent="0.3">
      <c r="A25" s="410" t="s">
        <v>61</v>
      </c>
      <c r="B25" s="410"/>
      <c r="C25" s="410"/>
      <c r="D25" s="410"/>
      <c r="E25" s="410"/>
      <c r="F25" s="410"/>
      <c r="G25" s="410"/>
      <c r="H25" s="88"/>
      <c r="I25" s="88"/>
      <c r="K25" s="108" t="s">
        <v>166</v>
      </c>
    </row>
    <row r="26" spans="1:11" x14ac:dyDescent="0.2">
      <c r="H26" s="88"/>
      <c r="I26" s="88"/>
    </row>
    <row r="27" spans="1:11" ht="14.25" x14ac:dyDescent="0.2">
      <c r="A27" s="38"/>
      <c r="B27" s="83" t="s">
        <v>0</v>
      </c>
      <c r="C27" s="83" t="s">
        <v>76</v>
      </c>
      <c r="D27" s="83" t="s">
        <v>52</v>
      </c>
      <c r="E27" s="84" t="s">
        <v>53</v>
      </c>
      <c r="F27" s="84" t="s">
        <v>54</v>
      </c>
      <c r="G27" s="102" t="s">
        <v>55</v>
      </c>
      <c r="H27" s="104" t="s">
        <v>81</v>
      </c>
      <c r="I27" s="103"/>
    </row>
    <row r="28" spans="1:11" ht="15.75" x14ac:dyDescent="0.25">
      <c r="A28" s="38">
        <v>1</v>
      </c>
      <c r="B28" s="184" t="s">
        <v>117</v>
      </c>
      <c r="C28" s="37"/>
      <c r="D28" s="184" t="s">
        <v>155</v>
      </c>
      <c r="E28" s="185">
        <v>90</v>
      </c>
      <c r="F28" s="185">
        <v>87</v>
      </c>
      <c r="G28" s="39">
        <f t="shared" ref="G28:G37" si="2">SUM(E28:F28)</f>
        <v>177</v>
      </c>
      <c r="H28" s="91">
        <v>30</v>
      </c>
      <c r="I28" s="103"/>
    </row>
    <row r="29" spans="1:11" ht="15.75" x14ac:dyDescent="0.25">
      <c r="A29" s="38">
        <v>2</v>
      </c>
      <c r="B29" s="184" t="s">
        <v>79</v>
      </c>
      <c r="C29" s="37"/>
      <c r="D29" s="184" t="s">
        <v>26</v>
      </c>
      <c r="E29" s="185">
        <v>87</v>
      </c>
      <c r="F29" s="185">
        <v>81</v>
      </c>
      <c r="G29" s="39">
        <f t="shared" si="2"/>
        <v>168</v>
      </c>
      <c r="H29" s="91">
        <v>26</v>
      </c>
    </row>
    <row r="30" spans="1:11" ht="15.75" x14ac:dyDescent="0.25">
      <c r="A30" s="38">
        <v>3</v>
      </c>
      <c r="B30" s="184" t="s">
        <v>78</v>
      </c>
      <c r="C30" s="37"/>
      <c r="D30" s="184" t="s">
        <v>74</v>
      </c>
      <c r="E30" s="185">
        <v>87</v>
      </c>
      <c r="F30" s="185">
        <v>72</v>
      </c>
      <c r="G30" s="39">
        <f t="shared" si="2"/>
        <v>159</v>
      </c>
      <c r="H30" s="91">
        <v>24</v>
      </c>
    </row>
    <row r="31" spans="1:11" ht="15.75" x14ac:dyDescent="0.25">
      <c r="A31" s="38">
        <v>4</v>
      </c>
      <c r="B31" s="184" t="s">
        <v>118</v>
      </c>
      <c r="C31" s="37"/>
      <c r="D31" s="184" t="s">
        <v>26</v>
      </c>
      <c r="E31" s="185">
        <v>81</v>
      </c>
      <c r="F31" s="185">
        <v>77</v>
      </c>
      <c r="G31" s="39">
        <f t="shared" si="2"/>
        <v>158</v>
      </c>
      <c r="H31" s="91">
        <v>22</v>
      </c>
    </row>
    <row r="32" spans="1:11" ht="15.75" x14ac:dyDescent="0.25">
      <c r="A32" s="38">
        <v>5</v>
      </c>
      <c r="B32" s="184" t="s">
        <v>167</v>
      </c>
      <c r="C32" s="37"/>
      <c r="D32" s="184" t="s">
        <v>27</v>
      </c>
      <c r="E32" s="185">
        <v>36</v>
      </c>
      <c r="F32" s="185">
        <v>32</v>
      </c>
      <c r="G32" s="39">
        <f t="shared" si="2"/>
        <v>68</v>
      </c>
      <c r="H32" s="91">
        <v>21</v>
      </c>
    </row>
    <row r="33" spans="1:8" x14ac:dyDescent="0.2">
      <c r="A33" s="38">
        <v>6</v>
      </c>
      <c r="B33" s="38"/>
      <c r="C33" s="38"/>
      <c r="D33" s="38"/>
      <c r="E33" s="38"/>
      <c r="F33" s="38"/>
      <c r="G33" s="39">
        <f t="shared" si="2"/>
        <v>0</v>
      </c>
      <c r="H33" s="91">
        <v>20</v>
      </c>
    </row>
    <row r="34" spans="1:8" x14ac:dyDescent="0.2">
      <c r="A34" s="38">
        <v>7</v>
      </c>
      <c r="B34" s="37"/>
      <c r="C34" s="37"/>
      <c r="D34" s="37"/>
      <c r="E34" s="38"/>
      <c r="F34" s="38"/>
      <c r="G34" s="39">
        <f t="shared" si="2"/>
        <v>0</v>
      </c>
      <c r="H34" s="91">
        <v>19</v>
      </c>
    </row>
    <row r="35" spans="1:8" x14ac:dyDescent="0.2">
      <c r="A35" s="38">
        <v>8</v>
      </c>
      <c r="B35" s="37"/>
      <c r="C35" s="37"/>
      <c r="D35" s="37"/>
      <c r="E35" s="38"/>
      <c r="F35" s="38"/>
      <c r="G35" s="39">
        <f t="shared" si="2"/>
        <v>0</v>
      </c>
      <c r="H35" s="91">
        <v>18</v>
      </c>
    </row>
    <row r="36" spans="1:8" x14ac:dyDescent="0.2">
      <c r="A36" s="38">
        <v>9</v>
      </c>
      <c r="B36" s="37"/>
      <c r="C36" s="37"/>
      <c r="D36" s="37"/>
      <c r="E36" s="38"/>
      <c r="F36" s="38"/>
      <c r="G36" s="39">
        <f t="shared" si="2"/>
        <v>0</v>
      </c>
      <c r="H36" s="91">
        <v>17</v>
      </c>
    </row>
    <row r="37" spans="1:8" x14ac:dyDescent="0.2">
      <c r="A37" s="38">
        <v>10</v>
      </c>
      <c r="B37" s="37"/>
      <c r="C37" s="37"/>
      <c r="D37" s="37"/>
      <c r="E37" s="38"/>
      <c r="F37" s="38"/>
      <c r="G37" s="39">
        <f t="shared" si="2"/>
        <v>0</v>
      </c>
      <c r="H37" s="91">
        <v>16</v>
      </c>
    </row>
    <row r="38" spans="1:8" x14ac:dyDescent="0.2">
      <c r="H38" s="88"/>
    </row>
    <row r="39" spans="1:8" x14ac:dyDescent="0.2">
      <c r="H39" s="88"/>
    </row>
    <row r="40" spans="1:8" x14ac:dyDescent="0.2">
      <c r="H40" s="88"/>
    </row>
    <row r="41" spans="1:8" x14ac:dyDescent="0.2">
      <c r="H41" s="88"/>
    </row>
    <row r="42" spans="1:8" x14ac:dyDescent="0.2">
      <c r="H42" s="88"/>
    </row>
    <row r="43" spans="1:8" x14ac:dyDescent="0.2">
      <c r="H43" s="88"/>
    </row>
  </sheetData>
  <mergeCells count="3">
    <mergeCell ref="A1:G1"/>
    <mergeCell ref="J1:R1"/>
    <mergeCell ref="A25:G25"/>
  </mergeCells>
  <phoneticPr fontId="0" type="noConversion"/>
  <pageMargins left="0.75" right="0.75" top="0" bottom="0" header="0.31496062992125984" footer="0.31496062992125984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zoomScale="75" zoomScaleNormal="75" workbookViewId="0">
      <selection activeCell="T4" sqref="T4:T10"/>
    </sheetView>
  </sheetViews>
  <sheetFormatPr defaultRowHeight="12.75" x14ac:dyDescent="0.2"/>
  <cols>
    <col min="1" max="1" width="4.7109375" style="81" bestFit="1" customWidth="1"/>
    <col min="2" max="2" width="26" style="81" bestFit="1" customWidth="1"/>
    <col min="3" max="3" width="6.5703125" style="81" bestFit="1" customWidth="1"/>
    <col min="4" max="4" width="23.85546875" style="81" bestFit="1" customWidth="1"/>
    <col min="5" max="6" width="4.5703125" style="81" bestFit="1" customWidth="1"/>
    <col min="7" max="7" width="9.5703125" style="82" bestFit="1" customWidth="1"/>
    <col min="8" max="9" width="3.42578125" style="81" customWidth="1"/>
    <col min="10" max="10" width="2.5703125" style="81" bestFit="1" customWidth="1"/>
    <col min="11" max="11" width="32" style="81" bestFit="1" customWidth="1"/>
    <col min="12" max="12" width="23" style="81" bestFit="1" customWidth="1"/>
    <col min="13" max="13" width="6" style="81" bestFit="1" customWidth="1"/>
    <col min="14" max="14" width="20" style="81" bestFit="1" customWidth="1"/>
    <col min="15" max="15" width="6.7109375" style="81" bestFit="1" customWidth="1"/>
    <col min="16" max="16" width="26" style="81" bestFit="1" customWidth="1"/>
    <col min="17" max="17" width="6.7109375" style="81" bestFit="1" customWidth="1"/>
    <col min="18" max="18" width="11.5703125" style="81" bestFit="1" customWidth="1"/>
    <col min="19" max="19" width="3.140625" style="81" customWidth="1"/>
    <col min="20" max="20" width="3.85546875" style="81" bestFit="1" customWidth="1"/>
    <col min="21" max="16384" width="9.140625" style="81"/>
  </cols>
  <sheetData>
    <row r="1" spans="1:21" ht="30" customHeight="1" x14ac:dyDescent="0.3">
      <c r="A1" s="410" t="s">
        <v>87</v>
      </c>
      <c r="B1" s="410"/>
      <c r="C1" s="410"/>
      <c r="D1" s="410"/>
      <c r="E1" s="410"/>
      <c r="F1" s="410"/>
      <c r="G1" s="410"/>
      <c r="J1" s="410" t="s">
        <v>49</v>
      </c>
      <c r="K1" s="410"/>
      <c r="L1" s="410"/>
      <c r="M1" s="410"/>
      <c r="N1" s="410"/>
      <c r="O1" s="410"/>
      <c r="P1" s="410"/>
      <c r="Q1" s="410"/>
      <c r="R1" s="410"/>
    </row>
    <row r="3" spans="1:21" ht="14.25" x14ac:dyDescent="0.2">
      <c r="A3" s="38"/>
      <c r="B3" s="83" t="s">
        <v>0</v>
      </c>
      <c r="C3" s="83" t="s">
        <v>76</v>
      </c>
      <c r="D3" s="83" t="s">
        <v>52</v>
      </c>
      <c r="E3" s="84" t="s">
        <v>53</v>
      </c>
      <c r="F3" s="84" t="s">
        <v>54</v>
      </c>
      <c r="G3" s="84" t="s">
        <v>55</v>
      </c>
      <c r="H3" s="104" t="s">
        <v>81</v>
      </c>
      <c r="K3" s="85" t="s">
        <v>56</v>
      </c>
      <c r="L3" s="85" t="s">
        <v>57</v>
      </c>
      <c r="M3" s="84" t="s">
        <v>80</v>
      </c>
      <c r="N3" s="85" t="s">
        <v>58</v>
      </c>
      <c r="O3" s="85" t="s">
        <v>80</v>
      </c>
      <c r="P3" s="85" t="s">
        <v>59</v>
      </c>
      <c r="Q3" s="85" t="s">
        <v>80</v>
      </c>
      <c r="R3" s="85" t="s">
        <v>60</v>
      </c>
      <c r="T3" s="104" t="s">
        <v>81</v>
      </c>
    </row>
    <row r="4" spans="1:21" ht="15.75" x14ac:dyDescent="0.25">
      <c r="A4" s="38">
        <v>1</v>
      </c>
      <c r="B4" s="184" t="s">
        <v>23</v>
      </c>
      <c r="C4" s="37"/>
      <c r="D4" s="184" t="s">
        <v>26</v>
      </c>
      <c r="E4" s="185">
        <v>91</v>
      </c>
      <c r="F4" s="185">
        <v>94</v>
      </c>
      <c r="G4" s="104">
        <f>SUM(E4:F4)</f>
        <v>185</v>
      </c>
      <c r="H4" s="91">
        <v>30</v>
      </c>
      <c r="I4" s="88"/>
      <c r="J4" s="81">
        <v>1</v>
      </c>
      <c r="K4" s="37" t="s">
        <v>26</v>
      </c>
      <c r="L4" s="37" t="s">
        <v>23</v>
      </c>
      <c r="M4" s="39">
        <v>185</v>
      </c>
      <c r="N4" s="37" t="s">
        <v>31</v>
      </c>
      <c r="O4" s="39">
        <v>183</v>
      </c>
      <c r="P4" s="37" t="s">
        <v>170</v>
      </c>
      <c r="Q4" s="39">
        <v>174</v>
      </c>
      <c r="R4" s="39">
        <f t="shared" ref="R4:R10" si="0">SUM(M4+O4+Q4)</f>
        <v>542</v>
      </c>
      <c r="T4" s="68">
        <v>20</v>
      </c>
    </row>
    <row r="5" spans="1:21" ht="15.75" x14ac:dyDescent="0.25">
      <c r="A5" s="38">
        <v>2</v>
      </c>
      <c r="B5" s="184" t="s">
        <v>24</v>
      </c>
      <c r="C5" s="37"/>
      <c r="D5" s="184" t="s">
        <v>29</v>
      </c>
      <c r="E5" s="185">
        <v>85</v>
      </c>
      <c r="F5" s="185">
        <v>92</v>
      </c>
      <c r="G5" s="104">
        <f>SUM(E5:F5)</f>
        <v>177</v>
      </c>
      <c r="H5" s="91">
        <v>26</v>
      </c>
      <c r="I5" s="88"/>
      <c r="J5" s="81">
        <v>2</v>
      </c>
      <c r="K5" s="64" t="s">
        <v>29</v>
      </c>
      <c r="L5" s="37" t="s">
        <v>24</v>
      </c>
      <c r="M5" s="39">
        <v>177</v>
      </c>
      <c r="N5" s="37" t="s">
        <v>136</v>
      </c>
      <c r="O5" s="39">
        <v>176</v>
      </c>
      <c r="P5" s="37" t="s">
        <v>86</v>
      </c>
      <c r="Q5" s="39">
        <v>163</v>
      </c>
      <c r="R5" s="39">
        <f t="shared" si="0"/>
        <v>516</v>
      </c>
      <c r="T5" s="68">
        <v>17</v>
      </c>
    </row>
    <row r="6" spans="1:21" ht="15.75" x14ac:dyDescent="0.25">
      <c r="A6" s="38">
        <v>3</v>
      </c>
      <c r="B6" s="184" t="s">
        <v>136</v>
      </c>
      <c r="C6" s="37"/>
      <c r="D6" s="184" t="s">
        <v>29</v>
      </c>
      <c r="E6" s="185">
        <v>88</v>
      </c>
      <c r="F6" s="185">
        <v>88</v>
      </c>
      <c r="G6" s="104">
        <f t="shared" ref="G6:G36" si="1">SUM(E6:F6)</f>
        <v>176</v>
      </c>
      <c r="H6" s="91">
        <v>24</v>
      </c>
      <c r="I6" s="88"/>
      <c r="J6" s="81">
        <v>3</v>
      </c>
      <c r="K6" s="37" t="s">
        <v>46</v>
      </c>
      <c r="L6" s="37" t="s">
        <v>85</v>
      </c>
      <c r="M6" s="39">
        <v>173</v>
      </c>
      <c r="N6" s="37" t="s">
        <v>172</v>
      </c>
      <c r="O6" s="39">
        <v>171</v>
      </c>
      <c r="P6" s="37" t="s">
        <v>173</v>
      </c>
      <c r="Q6" s="39">
        <v>169</v>
      </c>
      <c r="R6" s="39">
        <f t="shared" si="0"/>
        <v>513</v>
      </c>
      <c r="T6" s="68">
        <v>14</v>
      </c>
    </row>
    <row r="7" spans="1:21" ht="15.75" x14ac:dyDescent="0.25">
      <c r="A7" s="38">
        <v>4</v>
      </c>
      <c r="B7" s="184" t="s">
        <v>72</v>
      </c>
      <c r="C7" s="37"/>
      <c r="D7" s="184" t="s">
        <v>28</v>
      </c>
      <c r="E7" s="185">
        <v>89</v>
      </c>
      <c r="F7" s="185">
        <v>87</v>
      </c>
      <c r="G7" s="104">
        <f t="shared" si="1"/>
        <v>176</v>
      </c>
      <c r="H7" s="91">
        <v>22</v>
      </c>
      <c r="I7" s="88"/>
      <c r="J7" s="81">
        <v>4</v>
      </c>
      <c r="K7" s="38" t="s">
        <v>154</v>
      </c>
      <c r="L7" s="38" t="s">
        <v>65</v>
      </c>
      <c r="M7" s="39">
        <v>173</v>
      </c>
      <c r="N7" s="37" t="s">
        <v>67</v>
      </c>
      <c r="O7" s="39">
        <v>170</v>
      </c>
      <c r="P7" s="38" t="s">
        <v>66</v>
      </c>
      <c r="Q7" s="39">
        <v>167</v>
      </c>
      <c r="R7" s="39">
        <f t="shared" si="0"/>
        <v>510</v>
      </c>
      <c r="T7" s="68">
        <v>12</v>
      </c>
    </row>
    <row r="8" spans="1:21" ht="15.75" x14ac:dyDescent="0.25">
      <c r="A8" s="38">
        <v>5</v>
      </c>
      <c r="B8" s="184" t="s">
        <v>83</v>
      </c>
      <c r="C8" s="37"/>
      <c r="D8" s="184" t="s">
        <v>28</v>
      </c>
      <c r="E8" s="185">
        <v>85</v>
      </c>
      <c r="F8" s="185">
        <v>90</v>
      </c>
      <c r="G8" s="104">
        <f t="shared" si="1"/>
        <v>175</v>
      </c>
      <c r="H8" s="91">
        <v>21</v>
      </c>
      <c r="I8" s="88"/>
      <c r="J8" s="81">
        <v>5</v>
      </c>
      <c r="K8" s="37" t="s">
        <v>28</v>
      </c>
      <c r="L8" s="37" t="s">
        <v>83</v>
      </c>
      <c r="M8" s="39">
        <v>175</v>
      </c>
      <c r="N8" s="38" t="s">
        <v>185</v>
      </c>
      <c r="O8" s="39">
        <v>168</v>
      </c>
      <c r="P8" s="37" t="s">
        <v>71</v>
      </c>
      <c r="Q8" s="39">
        <v>166</v>
      </c>
      <c r="R8" s="39">
        <f t="shared" si="0"/>
        <v>509</v>
      </c>
      <c r="T8" s="86">
        <v>11</v>
      </c>
    </row>
    <row r="9" spans="1:21" ht="15.75" x14ac:dyDescent="0.25">
      <c r="A9" s="38">
        <v>6</v>
      </c>
      <c r="B9" s="184" t="s">
        <v>168</v>
      </c>
      <c r="C9" s="37"/>
      <c r="D9" s="184" t="s">
        <v>155</v>
      </c>
      <c r="E9" s="185">
        <v>86</v>
      </c>
      <c r="F9" s="185">
        <v>89</v>
      </c>
      <c r="G9" s="104">
        <f t="shared" si="1"/>
        <v>175</v>
      </c>
      <c r="H9" s="91">
        <v>20</v>
      </c>
      <c r="I9" s="88"/>
      <c r="J9" s="81">
        <v>6</v>
      </c>
      <c r="K9" s="37" t="s">
        <v>62</v>
      </c>
      <c r="L9" s="37" t="s">
        <v>22</v>
      </c>
      <c r="M9" s="39">
        <v>174</v>
      </c>
      <c r="N9" s="184" t="s">
        <v>171</v>
      </c>
      <c r="O9" s="39">
        <v>174</v>
      </c>
      <c r="P9" s="37" t="s">
        <v>183</v>
      </c>
      <c r="Q9" s="39">
        <v>136</v>
      </c>
      <c r="R9" s="39">
        <f t="shared" si="0"/>
        <v>484</v>
      </c>
      <c r="T9" s="92">
        <v>10</v>
      </c>
    </row>
    <row r="10" spans="1:21" ht="15.75" x14ac:dyDescent="0.25">
      <c r="A10" s="38">
        <v>7</v>
      </c>
      <c r="B10" s="184" t="s">
        <v>21</v>
      </c>
      <c r="C10" s="38"/>
      <c r="D10" s="184" t="s">
        <v>26</v>
      </c>
      <c r="E10" s="185">
        <v>88</v>
      </c>
      <c r="F10" s="185">
        <v>87</v>
      </c>
      <c r="G10" s="104">
        <f t="shared" si="1"/>
        <v>175</v>
      </c>
      <c r="H10" s="91">
        <v>19</v>
      </c>
      <c r="I10" s="88"/>
      <c r="J10" s="81">
        <v>7</v>
      </c>
      <c r="K10" s="76" t="s">
        <v>27</v>
      </c>
      <c r="L10" s="37" t="s">
        <v>63</v>
      </c>
      <c r="M10" s="39">
        <v>178</v>
      </c>
      <c r="N10" s="38" t="s">
        <v>32</v>
      </c>
      <c r="O10" s="39">
        <v>173</v>
      </c>
      <c r="P10" s="37" t="s">
        <v>179</v>
      </c>
      <c r="Q10" s="39">
        <v>122</v>
      </c>
      <c r="R10" s="39">
        <f t="shared" si="0"/>
        <v>473</v>
      </c>
      <c r="T10" s="92">
        <v>9</v>
      </c>
    </row>
    <row r="11" spans="1:21" ht="15.75" x14ac:dyDescent="0.25">
      <c r="A11" s="38">
        <v>8</v>
      </c>
      <c r="B11" s="184" t="s">
        <v>169</v>
      </c>
      <c r="C11" s="37"/>
      <c r="D11" s="184" t="s">
        <v>147</v>
      </c>
      <c r="E11" s="185">
        <v>87</v>
      </c>
      <c r="F11" s="185">
        <v>87</v>
      </c>
      <c r="G11" s="104">
        <f t="shared" si="1"/>
        <v>174</v>
      </c>
      <c r="H11" s="91">
        <v>18</v>
      </c>
      <c r="I11" s="88"/>
      <c r="T11" s="87"/>
    </row>
    <row r="12" spans="1:21" ht="15.75" x14ac:dyDescent="0.25">
      <c r="A12" s="38">
        <v>9</v>
      </c>
      <c r="B12" s="184" t="s">
        <v>170</v>
      </c>
      <c r="C12" s="37"/>
      <c r="D12" s="184" t="s">
        <v>26</v>
      </c>
      <c r="E12" s="185">
        <v>87</v>
      </c>
      <c r="F12" s="185">
        <v>87</v>
      </c>
      <c r="G12" s="104">
        <f t="shared" si="1"/>
        <v>174</v>
      </c>
      <c r="H12" s="91">
        <v>17</v>
      </c>
      <c r="I12" s="88"/>
      <c r="T12" s="87"/>
    </row>
    <row r="13" spans="1:21" ht="15.75" x14ac:dyDescent="0.25">
      <c r="A13" s="38" t="s">
        <v>88</v>
      </c>
      <c r="B13" s="184" t="s">
        <v>171</v>
      </c>
      <c r="C13" s="37"/>
      <c r="D13" s="184" t="s">
        <v>147</v>
      </c>
      <c r="E13" s="185">
        <v>88</v>
      </c>
      <c r="F13" s="185">
        <v>86</v>
      </c>
      <c r="G13" s="104">
        <f t="shared" si="1"/>
        <v>174</v>
      </c>
      <c r="H13" s="91">
        <v>16</v>
      </c>
      <c r="I13" s="88"/>
      <c r="K13" s="186"/>
      <c r="L13" s="186"/>
      <c r="M13" s="187"/>
      <c r="N13" s="186"/>
      <c r="O13" s="186"/>
      <c r="P13" s="186"/>
      <c r="Q13" s="186"/>
      <c r="R13" s="186"/>
      <c r="S13" s="94"/>
      <c r="T13" s="188"/>
      <c r="U13" s="94"/>
    </row>
    <row r="14" spans="1:21" ht="15.75" x14ac:dyDescent="0.25">
      <c r="A14" s="38" t="s">
        <v>89</v>
      </c>
      <c r="B14" s="184" t="s">
        <v>85</v>
      </c>
      <c r="C14" s="37"/>
      <c r="D14" s="184" t="s">
        <v>46</v>
      </c>
      <c r="E14" s="185">
        <v>86</v>
      </c>
      <c r="F14" s="185">
        <v>87</v>
      </c>
      <c r="G14" s="104">
        <f t="shared" si="1"/>
        <v>173</v>
      </c>
      <c r="H14" s="91">
        <v>15</v>
      </c>
      <c r="I14" s="88"/>
      <c r="K14" s="93"/>
      <c r="L14" s="93"/>
      <c r="M14" s="109"/>
      <c r="N14" s="93"/>
      <c r="O14" s="109"/>
      <c r="P14" s="93"/>
      <c r="Q14" s="109"/>
      <c r="R14" s="109"/>
      <c r="S14" s="94"/>
      <c r="T14" s="87"/>
      <c r="U14" s="94"/>
    </row>
    <row r="15" spans="1:21" ht="15.75" x14ac:dyDescent="0.25">
      <c r="A15" s="38" t="s">
        <v>90</v>
      </c>
      <c r="B15" s="184" t="s">
        <v>172</v>
      </c>
      <c r="C15" s="37"/>
      <c r="D15" s="184" t="s">
        <v>46</v>
      </c>
      <c r="E15" s="185">
        <v>87</v>
      </c>
      <c r="F15" s="185">
        <v>84</v>
      </c>
      <c r="G15" s="104">
        <f t="shared" si="1"/>
        <v>171</v>
      </c>
      <c r="H15" s="91">
        <v>14</v>
      </c>
      <c r="I15" s="88"/>
      <c r="K15" s="189"/>
      <c r="L15" s="93"/>
      <c r="M15" s="109"/>
      <c r="N15" s="93"/>
      <c r="O15" s="109"/>
      <c r="P15" s="93"/>
      <c r="Q15" s="109"/>
      <c r="R15" s="109"/>
      <c r="S15" s="94"/>
      <c r="T15" s="87"/>
      <c r="U15" s="94"/>
    </row>
    <row r="16" spans="1:21" ht="15.75" x14ac:dyDescent="0.25">
      <c r="A16" s="38" t="s">
        <v>91</v>
      </c>
      <c r="B16" s="184" t="s">
        <v>84</v>
      </c>
      <c r="C16" s="37"/>
      <c r="D16" s="184" t="s">
        <v>29</v>
      </c>
      <c r="E16" s="185">
        <v>87</v>
      </c>
      <c r="F16" s="185">
        <v>83</v>
      </c>
      <c r="G16" s="104">
        <f t="shared" si="1"/>
        <v>170</v>
      </c>
      <c r="H16" s="91">
        <v>13</v>
      </c>
      <c r="I16" s="88"/>
      <c r="K16" s="93"/>
      <c r="L16" s="93"/>
      <c r="M16" s="109"/>
      <c r="N16" s="93"/>
      <c r="O16" s="109"/>
      <c r="P16" s="93"/>
      <c r="Q16" s="109"/>
      <c r="R16" s="109"/>
      <c r="S16" s="94"/>
      <c r="T16" s="87"/>
      <c r="U16" s="94"/>
    </row>
    <row r="17" spans="1:21" ht="15.75" x14ac:dyDescent="0.25">
      <c r="A17" s="38" t="s">
        <v>92</v>
      </c>
      <c r="B17" s="184" t="s">
        <v>173</v>
      </c>
      <c r="C17" s="37"/>
      <c r="D17" s="184" t="s">
        <v>46</v>
      </c>
      <c r="E17" s="185">
        <v>82</v>
      </c>
      <c r="F17" s="185">
        <v>87</v>
      </c>
      <c r="G17" s="104">
        <f t="shared" si="1"/>
        <v>169</v>
      </c>
      <c r="H17" s="91">
        <v>12</v>
      </c>
      <c r="I17" s="88"/>
      <c r="K17" s="94"/>
      <c r="L17" s="94"/>
      <c r="M17" s="109"/>
      <c r="N17" s="93"/>
      <c r="O17" s="109"/>
      <c r="P17" s="94"/>
      <c r="Q17" s="109"/>
      <c r="R17" s="109"/>
      <c r="S17" s="94"/>
      <c r="T17" s="87"/>
      <c r="U17" s="94"/>
    </row>
    <row r="18" spans="1:21" ht="15.75" x14ac:dyDescent="0.25">
      <c r="A18" s="38" t="s">
        <v>93</v>
      </c>
      <c r="B18" s="184" t="s">
        <v>174</v>
      </c>
      <c r="C18" s="37"/>
      <c r="D18" s="184" t="s">
        <v>28</v>
      </c>
      <c r="E18" s="185">
        <v>85</v>
      </c>
      <c r="F18" s="185">
        <v>83</v>
      </c>
      <c r="G18" s="104">
        <f t="shared" si="1"/>
        <v>168</v>
      </c>
      <c r="H18" s="91">
        <v>11</v>
      </c>
      <c r="I18" s="88"/>
      <c r="K18" s="93"/>
      <c r="L18" s="93"/>
      <c r="M18" s="109"/>
      <c r="N18" s="94"/>
      <c r="O18" s="109"/>
      <c r="P18" s="93"/>
      <c r="Q18" s="109"/>
      <c r="R18" s="109"/>
      <c r="S18" s="94"/>
      <c r="T18" s="87"/>
      <c r="U18" s="94"/>
    </row>
    <row r="19" spans="1:21" ht="15.75" x14ac:dyDescent="0.25">
      <c r="A19" s="38" t="s">
        <v>94</v>
      </c>
      <c r="B19" s="184" t="s">
        <v>175</v>
      </c>
      <c r="C19" s="37"/>
      <c r="D19" s="184" t="s">
        <v>29</v>
      </c>
      <c r="E19" s="185">
        <v>83</v>
      </c>
      <c r="F19" s="185">
        <v>83</v>
      </c>
      <c r="G19" s="104">
        <f t="shared" si="1"/>
        <v>166</v>
      </c>
      <c r="H19" s="91">
        <v>10</v>
      </c>
      <c r="I19" s="88"/>
      <c r="K19" s="190"/>
      <c r="L19" s="93"/>
      <c r="M19" s="109"/>
      <c r="N19" s="94"/>
      <c r="O19" s="109"/>
      <c r="P19" s="93"/>
      <c r="Q19" s="109"/>
      <c r="R19" s="109"/>
      <c r="S19" s="94"/>
      <c r="T19" s="87"/>
      <c r="U19" s="94"/>
    </row>
    <row r="20" spans="1:21" ht="15.75" x14ac:dyDescent="0.25">
      <c r="A20" s="38" t="s">
        <v>95</v>
      </c>
      <c r="B20" s="184" t="s">
        <v>71</v>
      </c>
      <c r="C20" s="37"/>
      <c r="D20" s="184" t="s">
        <v>28</v>
      </c>
      <c r="E20" s="185">
        <v>87</v>
      </c>
      <c r="F20" s="185">
        <v>79</v>
      </c>
      <c r="G20" s="104">
        <f t="shared" si="1"/>
        <v>166</v>
      </c>
      <c r="H20" s="91">
        <v>9</v>
      </c>
      <c r="I20" s="88"/>
      <c r="K20" s="189"/>
      <c r="L20" s="93"/>
      <c r="M20" s="109"/>
      <c r="N20" s="93"/>
      <c r="O20" s="109"/>
      <c r="P20" s="93"/>
      <c r="Q20" s="109"/>
      <c r="R20" s="109"/>
      <c r="S20" s="94"/>
      <c r="T20" s="87"/>
      <c r="U20" s="94"/>
    </row>
    <row r="21" spans="1:21" ht="15.75" x14ac:dyDescent="0.25">
      <c r="A21" s="38" t="s">
        <v>96</v>
      </c>
      <c r="B21" s="184" t="s">
        <v>25</v>
      </c>
      <c r="C21" s="37"/>
      <c r="D21" s="184" t="s">
        <v>28</v>
      </c>
      <c r="E21" s="185">
        <v>80</v>
      </c>
      <c r="F21" s="185">
        <v>85</v>
      </c>
      <c r="G21" s="104">
        <f t="shared" si="1"/>
        <v>165</v>
      </c>
      <c r="H21" s="91">
        <v>8</v>
      </c>
      <c r="I21" s="88"/>
    </row>
    <row r="22" spans="1:21" ht="15.75" x14ac:dyDescent="0.25">
      <c r="A22" s="38" t="s">
        <v>97</v>
      </c>
      <c r="B22" s="184" t="s">
        <v>176</v>
      </c>
      <c r="C22" s="37"/>
      <c r="D22" s="184" t="s">
        <v>29</v>
      </c>
      <c r="E22" s="185">
        <v>82</v>
      </c>
      <c r="F22" s="185">
        <v>72</v>
      </c>
      <c r="G22" s="104">
        <f t="shared" si="1"/>
        <v>154</v>
      </c>
      <c r="H22" s="91">
        <v>7</v>
      </c>
      <c r="I22" s="88"/>
    </row>
    <row r="23" spans="1:21" ht="15.75" x14ac:dyDescent="0.25">
      <c r="A23" s="38" t="s">
        <v>98</v>
      </c>
      <c r="B23" s="184" t="s">
        <v>177</v>
      </c>
      <c r="C23" s="37"/>
      <c r="D23" s="184" t="s">
        <v>155</v>
      </c>
      <c r="E23" s="185">
        <v>68</v>
      </c>
      <c r="F23" s="185">
        <v>82</v>
      </c>
      <c r="G23" s="104">
        <f t="shared" si="1"/>
        <v>150</v>
      </c>
      <c r="H23" s="91">
        <v>6</v>
      </c>
      <c r="I23" s="88"/>
    </row>
    <row r="24" spans="1:21" ht="15.75" x14ac:dyDescent="0.25">
      <c r="A24" s="38" t="s">
        <v>99</v>
      </c>
      <c r="B24" s="184" t="s">
        <v>178</v>
      </c>
      <c r="C24" s="37"/>
      <c r="D24" s="184" t="s">
        <v>74</v>
      </c>
      <c r="E24" s="185">
        <v>58</v>
      </c>
      <c r="F24" s="185">
        <v>76</v>
      </c>
      <c r="G24" s="104">
        <f t="shared" si="1"/>
        <v>134</v>
      </c>
      <c r="H24" s="91">
        <v>5</v>
      </c>
      <c r="I24" s="88"/>
    </row>
    <row r="25" spans="1:21" ht="15.75" x14ac:dyDescent="0.25">
      <c r="A25" s="38" t="s">
        <v>100</v>
      </c>
      <c r="B25" s="184" t="s">
        <v>179</v>
      </c>
      <c r="C25" s="37"/>
      <c r="D25" s="184" t="s">
        <v>27</v>
      </c>
      <c r="E25" s="185">
        <v>64</v>
      </c>
      <c r="F25" s="185">
        <v>58</v>
      </c>
      <c r="G25" s="104">
        <f t="shared" si="1"/>
        <v>122</v>
      </c>
      <c r="H25" s="91">
        <v>4</v>
      </c>
      <c r="I25" s="88"/>
    </row>
    <row r="26" spans="1:21" ht="15.75" x14ac:dyDescent="0.25">
      <c r="A26" s="38" t="s">
        <v>101</v>
      </c>
      <c r="B26" s="184" t="s">
        <v>180</v>
      </c>
      <c r="C26" s="38"/>
      <c r="D26" s="184" t="s">
        <v>27</v>
      </c>
      <c r="E26" s="185">
        <v>60</v>
      </c>
      <c r="F26" s="185">
        <v>40</v>
      </c>
      <c r="G26" s="104">
        <f t="shared" si="1"/>
        <v>100</v>
      </c>
      <c r="H26" s="91">
        <v>3</v>
      </c>
      <c r="I26" s="88"/>
    </row>
    <row r="27" spans="1:21" ht="15.75" x14ac:dyDescent="0.25">
      <c r="A27" s="38" t="s">
        <v>102</v>
      </c>
      <c r="B27" s="184" t="s">
        <v>181</v>
      </c>
      <c r="C27" s="37"/>
      <c r="D27" s="184" t="s">
        <v>27</v>
      </c>
      <c r="E27" s="185">
        <v>11</v>
      </c>
      <c r="F27" s="185">
        <v>22</v>
      </c>
      <c r="G27" s="104">
        <f t="shared" si="1"/>
        <v>33</v>
      </c>
      <c r="H27" s="91">
        <v>2</v>
      </c>
      <c r="I27" s="88"/>
    </row>
    <row r="28" spans="1:21" x14ac:dyDescent="0.2">
      <c r="A28" s="38" t="s">
        <v>103</v>
      </c>
      <c r="B28" s="37"/>
      <c r="C28" s="37"/>
      <c r="D28" s="37"/>
      <c r="E28" s="38"/>
      <c r="F28" s="38"/>
      <c r="G28" s="104">
        <f t="shared" si="1"/>
        <v>0</v>
      </c>
      <c r="H28" s="91">
        <v>1</v>
      </c>
      <c r="I28" s="88"/>
    </row>
    <row r="29" spans="1:21" x14ac:dyDescent="0.2">
      <c r="A29" s="38" t="s">
        <v>104</v>
      </c>
      <c r="B29" s="37"/>
      <c r="C29" s="37"/>
      <c r="D29" s="37"/>
      <c r="E29" s="38"/>
      <c r="F29" s="38"/>
      <c r="G29" s="104">
        <f t="shared" si="1"/>
        <v>0</v>
      </c>
      <c r="H29" s="91">
        <v>0</v>
      </c>
      <c r="I29" s="88"/>
    </row>
    <row r="30" spans="1:21" x14ac:dyDescent="0.2">
      <c r="A30" s="38" t="s">
        <v>105</v>
      </c>
      <c r="B30" s="37"/>
      <c r="C30" s="37"/>
      <c r="D30" s="37"/>
      <c r="E30" s="38"/>
      <c r="F30" s="38"/>
      <c r="G30" s="104">
        <f t="shared" si="1"/>
        <v>0</v>
      </c>
      <c r="H30" s="91">
        <v>0</v>
      </c>
      <c r="I30" s="88"/>
    </row>
    <row r="31" spans="1:21" x14ac:dyDescent="0.2">
      <c r="A31" s="38" t="s">
        <v>106</v>
      </c>
      <c r="B31" s="37"/>
      <c r="C31" s="37"/>
      <c r="D31" s="37"/>
      <c r="E31" s="38"/>
      <c r="F31" s="38"/>
      <c r="G31" s="104">
        <f t="shared" si="1"/>
        <v>0</v>
      </c>
      <c r="H31" s="91">
        <v>0</v>
      </c>
      <c r="I31" s="88"/>
    </row>
    <row r="32" spans="1:21" x14ac:dyDescent="0.2">
      <c r="A32" s="38" t="s">
        <v>107</v>
      </c>
      <c r="B32" s="107"/>
      <c r="C32" s="107"/>
      <c r="D32" s="107"/>
      <c r="E32" s="38"/>
      <c r="F32" s="38"/>
      <c r="G32" s="104">
        <f t="shared" si="1"/>
        <v>0</v>
      </c>
      <c r="H32" s="91">
        <v>0</v>
      </c>
      <c r="I32" s="88"/>
    </row>
    <row r="33" spans="1:11" x14ac:dyDescent="0.2">
      <c r="A33" s="38" t="s">
        <v>108</v>
      </c>
      <c r="B33" s="107"/>
      <c r="C33" s="107"/>
      <c r="D33" s="107"/>
      <c r="E33" s="38"/>
      <c r="F33" s="38"/>
      <c r="G33" s="104">
        <f t="shared" si="1"/>
        <v>0</v>
      </c>
      <c r="H33" s="91">
        <v>0</v>
      </c>
      <c r="I33" s="88"/>
    </row>
    <row r="34" spans="1:11" x14ac:dyDescent="0.2">
      <c r="A34" s="38" t="s">
        <v>109</v>
      </c>
      <c r="B34" s="107"/>
      <c r="C34" s="107"/>
      <c r="D34" s="107"/>
      <c r="E34" s="38"/>
      <c r="F34" s="38"/>
      <c r="G34" s="104">
        <f t="shared" si="1"/>
        <v>0</v>
      </c>
      <c r="H34" s="91">
        <v>0</v>
      </c>
      <c r="I34" s="88"/>
    </row>
    <row r="35" spans="1:11" x14ac:dyDescent="0.2">
      <c r="A35" s="38" t="s">
        <v>110</v>
      </c>
      <c r="B35" s="37"/>
      <c r="C35" s="37"/>
      <c r="D35" s="37"/>
      <c r="E35" s="38"/>
      <c r="F35" s="38"/>
      <c r="G35" s="104">
        <f t="shared" si="1"/>
        <v>0</v>
      </c>
      <c r="H35" s="91">
        <v>0</v>
      </c>
      <c r="I35" s="88"/>
    </row>
    <row r="36" spans="1:11" x14ac:dyDescent="0.2">
      <c r="A36" s="38" t="s">
        <v>111</v>
      </c>
      <c r="B36" s="37"/>
      <c r="C36" s="37"/>
      <c r="D36" s="37"/>
      <c r="E36" s="38"/>
      <c r="F36" s="38"/>
      <c r="G36" s="104">
        <f t="shared" si="1"/>
        <v>0</v>
      </c>
      <c r="H36" s="91">
        <v>0</v>
      </c>
      <c r="I36" s="88"/>
    </row>
    <row r="37" spans="1:11" x14ac:dyDescent="0.2">
      <c r="H37" s="88"/>
      <c r="I37" s="88"/>
    </row>
    <row r="38" spans="1:11" x14ac:dyDescent="0.2">
      <c r="H38" s="88"/>
      <c r="I38" s="88"/>
    </row>
    <row r="39" spans="1:11" ht="24.75" x14ac:dyDescent="0.3">
      <c r="A39" s="410" t="s">
        <v>64</v>
      </c>
      <c r="B39" s="410"/>
      <c r="C39" s="410"/>
      <c r="D39" s="410"/>
      <c r="E39" s="410"/>
      <c r="F39" s="410"/>
      <c r="G39" s="410"/>
      <c r="H39" s="88"/>
      <c r="I39" s="88"/>
      <c r="K39" s="108" t="s">
        <v>166</v>
      </c>
    </row>
    <row r="40" spans="1:11" x14ac:dyDescent="0.2">
      <c r="H40" s="88"/>
      <c r="I40" s="88"/>
    </row>
    <row r="41" spans="1:11" ht="14.25" x14ac:dyDescent="0.2">
      <c r="A41" s="38"/>
      <c r="B41" s="83" t="s">
        <v>0</v>
      </c>
      <c r="C41" s="83" t="s">
        <v>76</v>
      </c>
      <c r="D41" s="83" t="s">
        <v>52</v>
      </c>
      <c r="E41" s="84" t="s">
        <v>53</v>
      </c>
      <c r="F41" s="84" t="s">
        <v>54</v>
      </c>
      <c r="G41" s="84" t="s">
        <v>55</v>
      </c>
      <c r="H41" s="104" t="s">
        <v>81</v>
      </c>
      <c r="I41" s="103"/>
    </row>
    <row r="42" spans="1:11" ht="15.75" x14ac:dyDescent="0.25">
      <c r="A42" s="38" t="s">
        <v>2</v>
      </c>
      <c r="B42" s="184" t="s">
        <v>31</v>
      </c>
      <c r="C42" s="37"/>
      <c r="D42" s="184" t="s">
        <v>26</v>
      </c>
      <c r="E42" s="185">
        <v>92</v>
      </c>
      <c r="F42" s="185">
        <v>91</v>
      </c>
      <c r="G42" s="104">
        <f t="shared" ref="G42:G51" si="2">SUM(E42:F42)</f>
        <v>183</v>
      </c>
      <c r="H42" s="91">
        <v>30</v>
      </c>
      <c r="I42" s="103"/>
    </row>
    <row r="43" spans="1:11" ht="15.75" x14ac:dyDescent="0.25">
      <c r="A43" s="38" t="s">
        <v>3</v>
      </c>
      <c r="B43" s="184" t="s">
        <v>63</v>
      </c>
      <c r="C43" s="37"/>
      <c r="D43" s="184" t="s">
        <v>27</v>
      </c>
      <c r="E43" s="185">
        <v>89</v>
      </c>
      <c r="F43" s="185">
        <v>89</v>
      </c>
      <c r="G43" s="104">
        <f t="shared" si="2"/>
        <v>178</v>
      </c>
      <c r="H43" s="91">
        <v>26</v>
      </c>
    </row>
    <row r="44" spans="1:11" ht="15.75" x14ac:dyDescent="0.25">
      <c r="A44" s="38" t="s">
        <v>4</v>
      </c>
      <c r="B44" s="184" t="s">
        <v>32</v>
      </c>
      <c r="C44" s="37"/>
      <c r="D44" s="184" t="s">
        <v>27</v>
      </c>
      <c r="E44" s="185">
        <v>83</v>
      </c>
      <c r="F44" s="185">
        <v>90</v>
      </c>
      <c r="G44" s="104">
        <f t="shared" si="2"/>
        <v>173</v>
      </c>
      <c r="H44" s="91">
        <v>24</v>
      </c>
    </row>
    <row r="45" spans="1:11" ht="15.75" x14ac:dyDescent="0.25">
      <c r="A45" s="38" t="s">
        <v>5</v>
      </c>
      <c r="B45" s="184" t="s">
        <v>65</v>
      </c>
      <c r="C45" s="37"/>
      <c r="D45" s="184" t="s">
        <v>154</v>
      </c>
      <c r="E45" s="185">
        <v>85</v>
      </c>
      <c r="F45" s="185">
        <v>88</v>
      </c>
      <c r="G45" s="104">
        <f t="shared" si="2"/>
        <v>173</v>
      </c>
      <c r="H45" s="91">
        <v>22</v>
      </c>
    </row>
    <row r="46" spans="1:11" ht="15.75" x14ac:dyDescent="0.25">
      <c r="A46" s="38" t="s">
        <v>82</v>
      </c>
      <c r="B46" s="184" t="s">
        <v>67</v>
      </c>
      <c r="C46" s="37"/>
      <c r="D46" s="184" t="s">
        <v>154</v>
      </c>
      <c r="E46" s="185">
        <v>82</v>
      </c>
      <c r="F46" s="185">
        <v>88</v>
      </c>
      <c r="G46" s="104">
        <f t="shared" si="2"/>
        <v>170</v>
      </c>
      <c r="H46" s="91">
        <v>21</v>
      </c>
    </row>
    <row r="47" spans="1:11" ht="15.75" x14ac:dyDescent="0.25">
      <c r="A47" s="38" t="s">
        <v>113</v>
      </c>
      <c r="B47" s="184" t="s">
        <v>66</v>
      </c>
      <c r="C47" s="38"/>
      <c r="D47" s="184" t="s">
        <v>154</v>
      </c>
      <c r="E47" s="185">
        <v>83</v>
      </c>
      <c r="F47" s="185">
        <v>84</v>
      </c>
      <c r="G47" s="104">
        <f t="shared" si="2"/>
        <v>167</v>
      </c>
      <c r="H47" s="91">
        <v>20</v>
      </c>
    </row>
    <row r="48" spans="1:11" ht="15.75" x14ac:dyDescent="0.25">
      <c r="A48" s="38" t="s">
        <v>114</v>
      </c>
      <c r="B48" s="184" t="s">
        <v>86</v>
      </c>
      <c r="C48" s="37"/>
      <c r="D48" s="184" t="s">
        <v>29</v>
      </c>
      <c r="E48" s="185">
        <v>77</v>
      </c>
      <c r="F48" s="185">
        <v>86</v>
      </c>
      <c r="G48" s="104">
        <f t="shared" si="2"/>
        <v>163</v>
      </c>
      <c r="H48" s="91">
        <v>19</v>
      </c>
    </row>
    <row r="49" spans="1:8" ht="15.75" x14ac:dyDescent="0.25">
      <c r="A49" s="38" t="s">
        <v>115</v>
      </c>
      <c r="B49" s="184" t="s">
        <v>182</v>
      </c>
      <c r="C49" s="37"/>
      <c r="D49" s="184" t="s">
        <v>29</v>
      </c>
      <c r="E49" s="185">
        <v>78</v>
      </c>
      <c r="F49" s="185">
        <v>82</v>
      </c>
      <c r="G49" s="104">
        <f t="shared" si="2"/>
        <v>160</v>
      </c>
      <c r="H49" s="91">
        <v>18</v>
      </c>
    </row>
    <row r="50" spans="1:8" ht="15.75" x14ac:dyDescent="0.25">
      <c r="A50" s="38" t="s">
        <v>116</v>
      </c>
      <c r="B50" s="184" t="s">
        <v>183</v>
      </c>
      <c r="C50" s="37"/>
      <c r="D50" s="184" t="s">
        <v>147</v>
      </c>
      <c r="E50" s="185">
        <v>72</v>
      </c>
      <c r="F50" s="185">
        <v>64</v>
      </c>
      <c r="G50" s="104">
        <f t="shared" si="2"/>
        <v>136</v>
      </c>
      <c r="H50" s="91">
        <v>17</v>
      </c>
    </row>
    <row r="51" spans="1:8" ht="15.75" x14ac:dyDescent="0.25">
      <c r="A51" s="38" t="s">
        <v>88</v>
      </c>
      <c r="B51" s="184" t="s">
        <v>184</v>
      </c>
      <c r="C51" s="37"/>
      <c r="D51" s="184" t="s">
        <v>147</v>
      </c>
      <c r="E51" s="185">
        <v>56</v>
      </c>
      <c r="F51" s="185">
        <v>77</v>
      </c>
      <c r="G51" s="104">
        <f t="shared" si="2"/>
        <v>133</v>
      </c>
      <c r="H51" s="91">
        <v>16</v>
      </c>
    </row>
    <row r="52" spans="1:8" ht="25.5" customHeight="1" x14ac:dyDescent="0.2">
      <c r="H52" s="88"/>
    </row>
    <row r="53" spans="1:8" x14ac:dyDescent="0.2">
      <c r="H53" s="88"/>
    </row>
    <row r="54" spans="1:8" x14ac:dyDescent="0.2">
      <c r="H54" s="88"/>
    </row>
    <row r="55" spans="1:8" x14ac:dyDescent="0.2">
      <c r="H55" s="88"/>
    </row>
    <row r="56" spans="1:8" x14ac:dyDescent="0.2">
      <c r="H56" s="88"/>
    </row>
    <row r="57" spans="1:8" x14ac:dyDescent="0.2">
      <c r="H57" s="88"/>
    </row>
  </sheetData>
  <mergeCells count="3">
    <mergeCell ref="J1:R1"/>
    <mergeCell ref="A1:G1"/>
    <mergeCell ref="A39:G3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F21" sqref="F21"/>
    </sheetView>
  </sheetViews>
  <sheetFormatPr defaultRowHeight="15" x14ac:dyDescent="0.25"/>
  <cols>
    <col min="1" max="1" width="5.85546875" style="191" customWidth="1"/>
    <col min="2" max="2" width="11.28515625" customWidth="1"/>
    <col min="3" max="3" width="13" customWidth="1"/>
    <col min="4" max="4" width="8.42578125" style="191" customWidth="1"/>
    <col min="5" max="5" width="24.5703125" customWidth="1"/>
    <col min="8" max="8" width="9.140625" style="191"/>
  </cols>
  <sheetData>
    <row r="1" spans="1:16" ht="26.25" x14ac:dyDescent="0.4">
      <c r="B1" s="192" t="s">
        <v>186</v>
      </c>
      <c r="K1" s="193" t="s">
        <v>186</v>
      </c>
      <c r="P1" s="191"/>
    </row>
    <row r="2" spans="1:16" x14ac:dyDescent="0.25">
      <c r="B2" t="s">
        <v>187</v>
      </c>
      <c r="K2" t="s">
        <v>187</v>
      </c>
      <c r="P2" s="191"/>
    </row>
    <row r="3" spans="1:16" x14ac:dyDescent="0.25">
      <c r="P3" s="191"/>
    </row>
    <row r="4" spans="1:16" ht="20.25" x14ac:dyDescent="0.3">
      <c r="B4" s="411" t="s">
        <v>188</v>
      </c>
      <c r="C4" s="412"/>
      <c r="D4" s="412"/>
      <c r="E4" s="412"/>
      <c r="F4" s="412"/>
      <c r="G4" s="412"/>
      <c r="K4" s="194" t="s">
        <v>189</v>
      </c>
      <c r="P4" s="191"/>
    </row>
    <row r="5" spans="1:16" x14ac:dyDescent="0.25">
      <c r="P5" s="191"/>
    </row>
    <row r="6" spans="1:16" ht="15.75" x14ac:dyDescent="0.25">
      <c r="A6" s="195" t="s">
        <v>190</v>
      </c>
      <c r="B6" s="413" t="s">
        <v>191</v>
      </c>
      <c r="C6" s="414"/>
      <c r="D6" s="196" t="s">
        <v>192</v>
      </c>
      <c r="E6" s="197" t="s">
        <v>193</v>
      </c>
      <c r="F6" s="197" t="s">
        <v>194</v>
      </c>
      <c r="G6" s="198" t="s">
        <v>195</v>
      </c>
      <c r="H6" s="196" t="s">
        <v>55</v>
      </c>
      <c r="I6" s="199" t="s">
        <v>196</v>
      </c>
      <c r="K6" s="200" t="s">
        <v>74</v>
      </c>
      <c r="L6" s="201"/>
      <c r="M6" s="202"/>
      <c r="N6" s="202"/>
      <c r="O6" s="202"/>
      <c r="P6" s="191"/>
    </row>
    <row r="7" spans="1:16" x14ac:dyDescent="0.25">
      <c r="A7" s="203" t="s">
        <v>2</v>
      </c>
      <c r="B7" s="204" t="s">
        <v>197</v>
      </c>
      <c r="C7" s="205" t="s">
        <v>198</v>
      </c>
      <c r="D7" s="206">
        <v>2005</v>
      </c>
      <c r="E7" s="205" t="s">
        <v>74</v>
      </c>
      <c r="F7" s="207">
        <v>87</v>
      </c>
      <c r="G7" s="208">
        <v>89</v>
      </c>
      <c r="H7" s="209">
        <f t="shared" ref="H7:H24" si="0">F7+G7</f>
        <v>176</v>
      </c>
      <c r="I7" s="210"/>
      <c r="K7" s="211" t="s">
        <v>191</v>
      </c>
      <c r="L7" s="212"/>
      <c r="M7" s="207" t="s">
        <v>199</v>
      </c>
      <c r="N7" s="207" t="s">
        <v>200</v>
      </c>
      <c r="O7" s="207" t="s">
        <v>201</v>
      </c>
      <c r="P7" s="195" t="s">
        <v>202</v>
      </c>
    </row>
    <row r="8" spans="1:16" x14ac:dyDescent="0.25">
      <c r="A8" s="203" t="s">
        <v>3</v>
      </c>
      <c r="B8" s="213" t="s">
        <v>203</v>
      </c>
      <c r="C8" s="214" t="s">
        <v>204</v>
      </c>
      <c r="D8" s="215">
        <v>2005</v>
      </c>
      <c r="E8" s="214" t="s">
        <v>205</v>
      </c>
      <c r="F8" s="207">
        <v>85</v>
      </c>
      <c r="G8" s="207">
        <v>85</v>
      </c>
      <c r="H8" s="216">
        <f t="shared" si="0"/>
        <v>170</v>
      </c>
      <c r="I8" s="217"/>
      <c r="K8" s="204" t="s">
        <v>206</v>
      </c>
      <c r="L8" s="205" t="s">
        <v>207</v>
      </c>
      <c r="M8" s="207">
        <v>90</v>
      </c>
      <c r="N8" s="207">
        <v>80</v>
      </c>
      <c r="O8" s="207">
        <f>M8+N8</f>
        <v>170</v>
      </c>
      <c r="P8" s="195"/>
    </row>
    <row r="9" spans="1:16" x14ac:dyDescent="0.25">
      <c r="A9" s="203" t="s">
        <v>4</v>
      </c>
      <c r="B9" s="218" t="s">
        <v>206</v>
      </c>
      <c r="C9" s="219" t="s">
        <v>207</v>
      </c>
      <c r="D9" s="220">
        <v>2005</v>
      </c>
      <c r="E9" s="205" t="s">
        <v>74</v>
      </c>
      <c r="F9" s="207">
        <v>90</v>
      </c>
      <c r="G9" s="207">
        <v>80</v>
      </c>
      <c r="H9" s="209">
        <f t="shared" si="0"/>
        <v>170</v>
      </c>
      <c r="I9" s="217"/>
      <c r="K9" s="204" t="s">
        <v>208</v>
      </c>
      <c r="L9" s="205" t="s">
        <v>209</v>
      </c>
      <c r="M9" s="207">
        <v>84</v>
      </c>
      <c r="N9" s="221">
        <v>85</v>
      </c>
      <c r="O9" s="207">
        <f>M9+N9</f>
        <v>169</v>
      </c>
      <c r="P9" s="195"/>
    </row>
    <row r="10" spans="1:16" x14ac:dyDescent="0.25">
      <c r="A10" s="195" t="s">
        <v>5</v>
      </c>
      <c r="B10" s="213" t="s">
        <v>210</v>
      </c>
      <c r="C10" s="214" t="s">
        <v>211</v>
      </c>
      <c r="D10" s="206">
        <v>2006</v>
      </c>
      <c r="E10" s="205" t="s">
        <v>212</v>
      </c>
      <c r="F10" s="207">
        <v>88</v>
      </c>
      <c r="G10" s="221">
        <v>81</v>
      </c>
      <c r="H10" s="209">
        <f t="shared" si="0"/>
        <v>169</v>
      </c>
      <c r="I10" s="217"/>
      <c r="K10" s="204" t="s">
        <v>197</v>
      </c>
      <c r="L10" s="205" t="s">
        <v>198</v>
      </c>
      <c r="M10" s="207">
        <v>87</v>
      </c>
      <c r="N10" s="207">
        <v>89</v>
      </c>
      <c r="O10" s="207">
        <f>M10+N10</f>
        <v>176</v>
      </c>
      <c r="P10" s="195"/>
    </row>
    <row r="11" spans="1:16" x14ac:dyDescent="0.25">
      <c r="A11" s="195" t="s">
        <v>82</v>
      </c>
      <c r="B11" s="204" t="s">
        <v>213</v>
      </c>
      <c r="C11" s="205" t="s">
        <v>214</v>
      </c>
      <c r="D11" s="206">
        <v>2006</v>
      </c>
      <c r="E11" s="205" t="s">
        <v>26</v>
      </c>
      <c r="F11" s="207">
        <v>79</v>
      </c>
      <c r="G11" s="207">
        <v>79</v>
      </c>
      <c r="H11" s="209">
        <f t="shared" si="0"/>
        <v>158</v>
      </c>
      <c r="I11" s="217"/>
      <c r="M11" s="202"/>
      <c r="N11" s="202"/>
      <c r="O11" s="207">
        <f>O8+O9+O10</f>
        <v>515</v>
      </c>
      <c r="P11" s="203" t="s">
        <v>2</v>
      </c>
    </row>
    <row r="12" spans="1:16" x14ac:dyDescent="0.25">
      <c r="A12" s="195" t="s">
        <v>113</v>
      </c>
      <c r="B12" s="204" t="s">
        <v>215</v>
      </c>
      <c r="C12" s="222" t="s">
        <v>216</v>
      </c>
      <c r="D12" s="206">
        <v>2006</v>
      </c>
      <c r="E12" s="205" t="s">
        <v>217</v>
      </c>
      <c r="F12" s="223">
        <v>80</v>
      </c>
      <c r="G12" s="208">
        <v>76</v>
      </c>
      <c r="H12" s="209">
        <f t="shared" si="0"/>
        <v>156</v>
      </c>
      <c r="I12" s="217"/>
      <c r="K12" s="201"/>
      <c r="L12" s="201"/>
      <c r="M12" s="202"/>
      <c r="N12" s="202"/>
      <c r="O12" s="202"/>
      <c r="P12" s="191"/>
    </row>
    <row r="13" spans="1:16" x14ac:dyDescent="0.25">
      <c r="A13" s="195" t="s">
        <v>114</v>
      </c>
      <c r="B13" s="204" t="s">
        <v>213</v>
      </c>
      <c r="C13" s="205" t="s">
        <v>218</v>
      </c>
      <c r="D13" s="206">
        <v>2006</v>
      </c>
      <c r="E13" s="205" t="s">
        <v>212</v>
      </c>
      <c r="F13" s="207">
        <v>76</v>
      </c>
      <c r="G13" s="223">
        <v>76</v>
      </c>
      <c r="H13" s="224">
        <f t="shared" si="0"/>
        <v>152</v>
      </c>
      <c r="I13" s="195"/>
      <c r="J13" s="201"/>
      <c r="P13" s="191"/>
    </row>
    <row r="14" spans="1:16" x14ac:dyDescent="0.25">
      <c r="A14" s="195" t="s">
        <v>115</v>
      </c>
      <c r="B14" s="204" t="s">
        <v>219</v>
      </c>
      <c r="C14" s="205" t="s">
        <v>220</v>
      </c>
      <c r="D14" s="195">
        <v>2006</v>
      </c>
      <c r="E14" s="214" t="s">
        <v>28</v>
      </c>
      <c r="F14" s="223">
        <v>72</v>
      </c>
      <c r="G14" s="208">
        <v>79</v>
      </c>
      <c r="H14" s="209">
        <f t="shared" si="0"/>
        <v>151</v>
      </c>
      <c r="I14" s="210"/>
    </row>
    <row r="15" spans="1:16" ht="15.75" x14ac:dyDescent="0.25">
      <c r="A15" s="195" t="s">
        <v>116</v>
      </c>
      <c r="B15" s="225" t="s">
        <v>221</v>
      </c>
      <c r="C15" s="205" t="s">
        <v>222</v>
      </c>
      <c r="D15" s="195">
        <v>2007</v>
      </c>
      <c r="E15" s="214" t="s">
        <v>28</v>
      </c>
      <c r="F15" s="207">
        <v>79</v>
      </c>
      <c r="G15" s="207">
        <v>67</v>
      </c>
      <c r="H15" s="209">
        <f t="shared" si="0"/>
        <v>146</v>
      </c>
      <c r="I15" s="217"/>
      <c r="K15" s="200" t="s">
        <v>26</v>
      </c>
      <c r="L15" s="201"/>
      <c r="M15" s="202"/>
      <c r="N15" s="202"/>
      <c r="O15" s="202"/>
      <c r="P15" s="191"/>
    </row>
    <row r="16" spans="1:16" x14ac:dyDescent="0.25">
      <c r="A16" s="195" t="s">
        <v>88</v>
      </c>
      <c r="B16" s="226" t="s">
        <v>223</v>
      </c>
      <c r="C16" s="227" t="s">
        <v>224</v>
      </c>
      <c r="D16" s="215">
        <v>2005</v>
      </c>
      <c r="E16" s="219" t="s">
        <v>27</v>
      </c>
      <c r="F16" s="195">
        <v>72</v>
      </c>
      <c r="G16" s="207">
        <v>73</v>
      </c>
      <c r="H16" s="209">
        <f t="shared" si="0"/>
        <v>145</v>
      </c>
      <c r="I16" s="209"/>
      <c r="K16" s="211" t="s">
        <v>191</v>
      </c>
      <c r="L16" s="212"/>
      <c r="M16" s="207" t="s">
        <v>199</v>
      </c>
      <c r="N16" s="207" t="s">
        <v>200</v>
      </c>
      <c r="O16" s="207" t="s">
        <v>201</v>
      </c>
      <c r="P16" s="195" t="s">
        <v>202</v>
      </c>
    </row>
    <row r="17" spans="1:16" x14ac:dyDescent="0.25">
      <c r="A17" s="195" t="s">
        <v>89</v>
      </c>
      <c r="B17" s="204" t="s">
        <v>225</v>
      </c>
      <c r="C17" s="205" t="s">
        <v>226</v>
      </c>
      <c r="D17" s="220">
        <v>2006</v>
      </c>
      <c r="E17" s="214" t="s">
        <v>147</v>
      </c>
      <c r="F17" s="207">
        <v>78</v>
      </c>
      <c r="G17" s="207">
        <v>65</v>
      </c>
      <c r="H17" s="209">
        <f t="shared" si="0"/>
        <v>143</v>
      </c>
      <c r="I17" s="217"/>
      <c r="K17" s="204" t="s">
        <v>227</v>
      </c>
      <c r="L17" s="205" t="s">
        <v>228</v>
      </c>
      <c r="M17" s="207">
        <v>86</v>
      </c>
      <c r="N17" s="228">
        <v>78</v>
      </c>
      <c r="O17" s="207">
        <f>M17+N17</f>
        <v>164</v>
      </c>
      <c r="P17" s="195"/>
    </row>
    <row r="18" spans="1:16" x14ac:dyDescent="0.25">
      <c r="A18" s="195" t="s">
        <v>90</v>
      </c>
      <c r="B18" s="204" t="s">
        <v>229</v>
      </c>
      <c r="C18" s="205" t="s">
        <v>230</v>
      </c>
      <c r="D18" s="195">
        <v>2008</v>
      </c>
      <c r="E18" s="229" t="s">
        <v>28</v>
      </c>
      <c r="F18" s="207">
        <v>68</v>
      </c>
      <c r="G18" s="207">
        <v>74</v>
      </c>
      <c r="H18" s="209">
        <f t="shared" si="0"/>
        <v>142</v>
      </c>
      <c r="I18" s="195"/>
      <c r="K18" s="204" t="s">
        <v>231</v>
      </c>
      <c r="L18" s="205" t="s">
        <v>232</v>
      </c>
      <c r="M18" s="207">
        <v>86</v>
      </c>
      <c r="N18" s="207">
        <v>76</v>
      </c>
      <c r="O18" s="207">
        <f>M18+N18</f>
        <v>162</v>
      </c>
      <c r="P18" s="195"/>
    </row>
    <row r="19" spans="1:16" x14ac:dyDescent="0.25">
      <c r="A19" s="230" t="s">
        <v>91</v>
      </c>
      <c r="B19" s="204" t="s">
        <v>233</v>
      </c>
      <c r="C19" s="205" t="s">
        <v>234</v>
      </c>
      <c r="D19" s="231">
        <v>2007</v>
      </c>
      <c r="E19" s="232" t="s">
        <v>147</v>
      </c>
      <c r="F19" s="207">
        <v>75</v>
      </c>
      <c r="G19" s="207">
        <v>61</v>
      </c>
      <c r="H19" s="216">
        <f t="shared" si="0"/>
        <v>136</v>
      </c>
      <c r="I19" s="217"/>
      <c r="K19" s="204" t="s">
        <v>213</v>
      </c>
      <c r="L19" s="205" t="s">
        <v>214</v>
      </c>
      <c r="M19" s="207">
        <v>79</v>
      </c>
      <c r="N19" s="207">
        <v>79</v>
      </c>
      <c r="O19" s="207">
        <f>M19+N19</f>
        <v>158</v>
      </c>
      <c r="P19" s="195"/>
    </row>
    <row r="20" spans="1:16" x14ac:dyDescent="0.25">
      <c r="A20" s="230" t="s">
        <v>92</v>
      </c>
      <c r="B20" s="204" t="s">
        <v>235</v>
      </c>
      <c r="C20" s="205" t="s">
        <v>236</v>
      </c>
      <c r="D20" s="195">
        <v>2006</v>
      </c>
      <c r="E20" s="205" t="s">
        <v>212</v>
      </c>
      <c r="F20" s="207">
        <v>53</v>
      </c>
      <c r="G20" s="207">
        <v>73</v>
      </c>
      <c r="H20" s="209">
        <f t="shared" si="0"/>
        <v>126</v>
      </c>
      <c r="I20" s="217"/>
      <c r="M20" s="202"/>
      <c r="N20" s="202"/>
      <c r="O20" s="207">
        <f>O17+O18+O19</f>
        <v>484</v>
      </c>
      <c r="P20" s="203" t="s">
        <v>3</v>
      </c>
    </row>
    <row r="21" spans="1:16" x14ac:dyDescent="0.25">
      <c r="A21" s="195" t="s">
        <v>93</v>
      </c>
      <c r="B21" s="213" t="s">
        <v>237</v>
      </c>
      <c r="C21" s="214" t="s">
        <v>238</v>
      </c>
      <c r="D21" s="195">
        <v>2006</v>
      </c>
      <c r="E21" s="205" t="s">
        <v>27</v>
      </c>
      <c r="F21" s="223">
        <v>62</v>
      </c>
      <c r="G21" s="208">
        <v>62</v>
      </c>
      <c r="H21" s="209">
        <f t="shared" si="0"/>
        <v>124</v>
      </c>
      <c r="I21" s="217"/>
    </row>
    <row r="22" spans="1:16" x14ac:dyDescent="0.25">
      <c r="A22" s="195" t="s">
        <v>94</v>
      </c>
      <c r="B22" s="204" t="s">
        <v>239</v>
      </c>
      <c r="C22" s="205" t="s">
        <v>240</v>
      </c>
      <c r="D22" s="195">
        <v>2007</v>
      </c>
      <c r="E22" s="214" t="s">
        <v>147</v>
      </c>
      <c r="F22" s="207">
        <v>64</v>
      </c>
      <c r="G22" s="207">
        <v>57</v>
      </c>
      <c r="H22" s="209">
        <f t="shared" si="0"/>
        <v>121</v>
      </c>
      <c r="I22" s="217"/>
    </row>
    <row r="23" spans="1:16" x14ac:dyDescent="0.25">
      <c r="A23" s="195" t="s">
        <v>95</v>
      </c>
      <c r="B23" s="204" t="s">
        <v>219</v>
      </c>
      <c r="C23" s="205" t="s">
        <v>241</v>
      </c>
      <c r="D23" s="206">
        <v>2006</v>
      </c>
      <c r="E23" s="205" t="s">
        <v>74</v>
      </c>
      <c r="F23" s="223">
        <v>56</v>
      </c>
      <c r="G23" s="208">
        <v>57</v>
      </c>
      <c r="H23" s="209">
        <f t="shared" si="0"/>
        <v>113</v>
      </c>
      <c r="I23" s="217"/>
    </row>
    <row r="24" spans="1:16" ht="15.75" x14ac:dyDescent="0.25">
      <c r="A24" s="195" t="s">
        <v>96</v>
      </c>
      <c r="B24" s="204" t="s">
        <v>242</v>
      </c>
      <c r="C24" s="205" t="s">
        <v>243</v>
      </c>
      <c r="D24" s="206">
        <v>2006</v>
      </c>
      <c r="E24" s="214" t="s">
        <v>147</v>
      </c>
      <c r="F24" s="207">
        <v>57</v>
      </c>
      <c r="G24" s="207">
        <v>55</v>
      </c>
      <c r="H24" s="209">
        <f t="shared" si="0"/>
        <v>112</v>
      </c>
      <c r="I24" s="217"/>
      <c r="K24" s="200" t="s">
        <v>28</v>
      </c>
      <c r="L24" s="201"/>
      <c r="M24" s="202"/>
      <c r="N24" s="202"/>
      <c r="O24" s="202"/>
      <c r="P24" s="191"/>
    </row>
    <row r="25" spans="1:16" x14ac:dyDescent="0.25">
      <c r="A25" s="233"/>
      <c r="B25" s="201"/>
      <c r="C25" s="201"/>
      <c r="D25" s="233"/>
      <c r="E25" s="234"/>
      <c r="F25" s="221"/>
      <c r="G25" s="221"/>
      <c r="H25" s="235"/>
      <c r="I25" s="201"/>
      <c r="K25" s="211" t="s">
        <v>191</v>
      </c>
      <c r="L25" s="212"/>
      <c r="M25" s="207" t="s">
        <v>199</v>
      </c>
      <c r="N25" s="207" t="s">
        <v>200</v>
      </c>
      <c r="O25" s="207" t="s">
        <v>201</v>
      </c>
      <c r="P25" s="195" t="s">
        <v>202</v>
      </c>
    </row>
    <row r="26" spans="1:16" x14ac:dyDescent="0.25">
      <c r="A26" s="233"/>
      <c r="B26" s="201"/>
      <c r="C26" s="201"/>
      <c r="D26" s="233"/>
      <c r="E26" s="201"/>
      <c r="F26" s="221"/>
      <c r="G26" s="221"/>
      <c r="H26" s="235"/>
      <c r="I26" s="201"/>
      <c r="K26" s="204" t="s">
        <v>229</v>
      </c>
      <c r="L26" s="205" t="s">
        <v>230</v>
      </c>
      <c r="M26" s="207">
        <v>68</v>
      </c>
      <c r="N26" s="207">
        <v>74</v>
      </c>
      <c r="O26" s="207">
        <f>M26+N26</f>
        <v>142</v>
      </c>
      <c r="P26" s="195"/>
    </row>
    <row r="27" spans="1:16" x14ac:dyDescent="0.25">
      <c r="A27" s="233"/>
      <c r="B27" s="201"/>
      <c r="C27" s="201"/>
      <c r="D27" s="233"/>
      <c r="E27" s="201"/>
      <c r="F27" s="221"/>
      <c r="G27" s="221"/>
      <c r="H27" s="235"/>
      <c r="I27" s="233"/>
      <c r="K27" s="204" t="s">
        <v>219</v>
      </c>
      <c r="L27" s="205" t="s">
        <v>220</v>
      </c>
      <c r="M27" s="223">
        <v>72</v>
      </c>
      <c r="N27" s="208">
        <v>79</v>
      </c>
      <c r="O27" s="207">
        <f>M27+N27</f>
        <v>151</v>
      </c>
      <c r="P27" s="195"/>
    </row>
    <row r="28" spans="1:16" x14ac:dyDescent="0.25">
      <c r="A28" s="236"/>
      <c r="D28" s="201"/>
      <c r="E28" s="201"/>
      <c r="F28" s="221"/>
      <c r="G28" s="221"/>
      <c r="H28" s="235"/>
      <c r="I28" s="201"/>
      <c r="K28" s="225" t="s">
        <v>221</v>
      </c>
      <c r="L28" s="205" t="s">
        <v>222</v>
      </c>
      <c r="M28" s="207">
        <v>79</v>
      </c>
      <c r="N28" s="207">
        <v>67</v>
      </c>
      <c r="O28" s="207">
        <f>M28+N28</f>
        <v>146</v>
      </c>
      <c r="P28" s="195"/>
    </row>
    <row r="29" spans="1:16" x14ac:dyDescent="0.25">
      <c r="A29" s="236"/>
      <c r="B29" s="237"/>
      <c r="C29" s="237"/>
      <c r="D29" s="233"/>
      <c r="E29" s="237"/>
      <c r="F29" s="221"/>
      <c r="G29" s="221"/>
      <c r="H29" s="235"/>
      <c r="I29" s="201"/>
      <c r="M29" s="202"/>
      <c r="N29" s="202"/>
      <c r="O29" s="207">
        <f>O26+O27+O28</f>
        <v>439</v>
      </c>
      <c r="P29" s="203" t="s">
        <v>4</v>
      </c>
    </row>
    <row r="30" spans="1:16" x14ac:dyDescent="0.25">
      <c r="A30" s="233"/>
      <c r="B30" s="238"/>
      <c r="C30" s="238"/>
      <c r="D30" s="233"/>
      <c r="E30" s="234"/>
      <c r="F30" s="221"/>
      <c r="G30" s="221"/>
      <c r="H30" s="235">
        <f t="shared" ref="H30:H31" si="1">F30+G30</f>
        <v>0</v>
      </c>
      <c r="I30" s="201"/>
    </row>
    <row r="31" spans="1:16" x14ac:dyDescent="0.25">
      <c r="A31" s="233"/>
      <c r="B31" s="201"/>
      <c r="C31" s="201"/>
      <c r="D31" s="233"/>
      <c r="E31" s="237"/>
      <c r="F31" s="221"/>
      <c r="G31" s="221"/>
      <c r="H31" s="239">
        <f t="shared" si="1"/>
        <v>0</v>
      </c>
      <c r="I31" s="201"/>
    </row>
    <row r="32" spans="1:16" x14ac:dyDescent="0.25">
      <c r="A32" s="236"/>
      <c r="B32" s="240"/>
      <c r="C32" s="240"/>
      <c r="D32" s="233"/>
      <c r="E32" s="201"/>
      <c r="F32" s="221"/>
      <c r="G32" s="221"/>
      <c r="H32" s="235">
        <f>F32+G32</f>
        <v>0</v>
      </c>
      <c r="I32" s="201"/>
    </row>
    <row r="33" spans="1:16" ht="15.75" x14ac:dyDescent="0.25">
      <c r="A33" s="236"/>
      <c r="B33" s="240"/>
      <c r="C33" s="240"/>
      <c r="D33" s="233"/>
      <c r="E33" s="201"/>
      <c r="F33" s="221"/>
      <c r="G33" s="221"/>
      <c r="H33" s="235"/>
      <c r="I33" s="201"/>
      <c r="K33" s="200" t="s">
        <v>212</v>
      </c>
      <c r="L33" s="201"/>
      <c r="M33" s="202"/>
      <c r="N33" s="202"/>
      <c r="O33" s="202"/>
      <c r="P33" s="191"/>
    </row>
    <row r="34" spans="1:16" ht="20.25" x14ac:dyDescent="0.3">
      <c r="A34" s="236"/>
      <c r="B34" s="411" t="s">
        <v>244</v>
      </c>
      <c r="C34" s="412"/>
      <c r="D34" s="412"/>
      <c r="E34" s="412"/>
      <c r="F34" s="412"/>
      <c r="G34" s="412"/>
      <c r="K34" s="211" t="s">
        <v>191</v>
      </c>
      <c r="L34" s="212"/>
      <c r="M34" s="241" t="s">
        <v>199</v>
      </c>
      <c r="N34" s="207" t="s">
        <v>200</v>
      </c>
      <c r="O34" s="207" t="s">
        <v>201</v>
      </c>
      <c r="P34" s="195" t="s">
        <v>202</v>
      </c>
    </row>
    <row r="35" spans="1:16" x14ac:dyDescent="0.25">
      <c r="A35" s="236"/>
      <c r="K35" s="204" t="s">
        <v>235</v>
      </c>
      <c r="L35" s="205" t="s">
        <v>236</v>
      </c>
      <c r="M35" s="207">
        <v>53</v>
      </c>
      <c r="N35" s="207">
        <v>73</v>
      </c>
      <c r="O35" s="207">
        <f>M35+N35</f>
        <v>126</v>
      </c>
      <c r="P35" s="195"/>
    </row>
    <row r="36" spans="1:16" x14ac:dyDescent="0.25">
      <c r="A36" s="195" t="s">
        <v>190</v>
      </c>
      <c r="B36" s="413" t="s">
        <v>191</v>
      </c>
      <c r="C36" s="414"/>
      <c r="D36" s="196" t="s">
        <v>192</v>
      </c>
      <c r="E36" s="197" t="s">
        <v>193</v>
      </c>
      <c r="F36" s="197" t="s">
        <v>194</v>
      </c>
      <c r="G36" s="198" t="s">
        <v>195</v>
      </c>
      <c r="H36" s="196" t="s">
        <v>55</v>
      </c>
      <c r="I36" s="199" t="s">
        <v>196</v>
      </c>
      <c r="K36" s="204" t="s">
        <v>213</v>
      </c>
      <c r="L36" s="205" t="s">
        <v>218</v>
      </c>
      <c r="M36" s="207">
        <v>76</v>
      </c>
      <c r="N36" s="221">
        <v>76</v>
      </c>
      <c r="O36" s="207">
        <f>M36+N36</f>
        <v>152</v>
      </c>
      <c r="P36" s="195"/>
    </row>
    <row r="37" spans="1:16" x14ac:dyDescent="0.25">
      <c r="A37" s="230" t="s">
        <v>2</v>
      </c>
      <c r="B37" s="204" t="s">
        <v>245</v>
      </c>
      <c r="C37" s="205" t="s">
        <v>246</v>
      </c>
      <c r="D37" s="195">
        <v>2006</v>
      </c>
      <c r="E37" s="214" t="s">
        <v>205</v>
      </c>
      <c r="F37" s="207">
        <v>92</v>
      </c>
      <c r="G37" s="207">
        <v>88</v>
      </c>
      <c r="H37" s="209">
        <f>F37+G37</f>
        <v>180</v>
      </c>
      <c r="I37" s="217"/>
      <c r="K37" s="204" t="s">
        <v>247</v>
      </c>
      <c r="L37" s="205" t="s">
        <v>248</v>
      </c>
      <c r="M37" s="207">
        <v>76</v>
      </c>
      <c r="N37" s="207">
        <v>63</v>
      </c>
      <c r="O37" s="207">
        <f>M37+N37</f>
        <v>139</v>
      </c>
      <c r="P37" s="195"/>
    </row>
    <row r="38" spans="1:16" x14ac:dyDescent="0.25">
      <c r="A38" s="230" t="s">
        <v>3</v>
      </c>
      <c r="B38" s="204" t="s">
        <v>208</v>
      </c>
      <c r="C38" s="205" t="s">
        <v>209</v>
      </c>
      <c r="D38" s="206">
        <v>2007</v>
      </c>
      <c r="E38" s="205" t="s">
        <v>74</v>
      </c>
      <c r="F38" s="207">
        <v>84</v>
      </c>
      <c r="G38" s="207">
        <v>85</v>
      </c>
      <c r="H38" s="209">
        <f>F38+G38</f>
        <v>169</v>
      </c>
      <c r="I38" s="217"/>
      <c r="K38" s="201"/>
      <c r="L38" s="201"/>
      <c r="M38" s="242"/>
      <c r="N38" s="242"/>
      <c r="O38" s="207">
        <f>O35+O36+O37</f>
        <v>417</v>
      </c>
      <c r="P38" s="203" t="s">
        <v>5</v>
      </c>
    </row>
    <row r="39" spans="1:16" x14ac:dyDescent="0.25">
      <c r="A39" s="230" t="s">
        <v>4</v>
      </c>
      <c r="B39" s="204" t="s">
        <v>227</v>
      </c>
      <c r="C39" s="205" t="s">
        <v>228</v>
      </c>
      <c r="D39" s="220">
        <v>2006</v>
      </c>
      <c r="E39" s="219" t="s">
        <v>26</v>
      </c>
      <c r="F39" s="207">
        <v>86</v>
      </c>
      <c r="G39" s="207">
        <v>78</v>
      </c>
      <c r="H39" s="209">
        <f>F39+G39</f>
        <v>164</v>
      </c>
      <c r="I39" s="217"/>
    </row>
    <row r="40" spans="1:16" x14ac:dyDescent="0.25">
      <c r="A40" s="195" t="s">
        <v>5</v>
      </c>
      <c r="B40" s="204" t="s">
        <v>231</v>
      </c>
      <c r="C40" s="205" t="s">
        <v>232</v>
      </c>
      <c r="D40" s="206">
        <v>2006</v>
      </c>
      <c r="E40" s="205" t="s">
        <v>26</v>
      </c>
      <c r="F40" s="207">
        <v>86</v>
      </c>
      <c r="G40" s="228">
        <v>76</v>
      </c>
      <c r="H40" s="209">
        <f>F40+G40</f>
        <v>162</v>
      </c>
      <c r="I40" s="217"/>
    </row>
    <row r="41" spans="1:16" ht="15.75" x14ac:dyDescent="0.25">
      <c r="A41" s="195" t="s">
        <v>82</v>
      </c>
      <c r="B41" s="213" t="s">
        <v>247</v>
      </c>
      <c r="C41" s="214" t="s">
        <v>248</v>
      </c>
      <c r="D41" s="216">
        <v>2006</v>
      </c>
      <c r="E41" s="205" t="s">
        <v>212</v>
      </c>
      <c r="F41" s="207">
        <v>76</v>
      </c>
      <c r="G41" s="207">
        <v>63</v>
      </c>
      <c r="H41" s="209">
        <f>F41+G41</f>
        <v>139</v>
      </c>
      <c r="I41" s="195"/>
      <c r="K41" s="200" t="s">
        <v>147</v>
      </c>
      <c r="L41" s="201"/>
      <c r="M41" s="202"/>
      <c r="N41" s="202"/>
      <c r="O41" s="202"/>
      <c r="P41" s="191"/>
    </row>
    <row r="42" spans="1:16" x14ac:dyDescent="0.25">
      <c r="A42" s="233"/>
      <c r="B42" s="243"/>
      <c r="C42" s="201"/>
      <c r="D42" s="233"/>
      <c r="E42" s="201"/>
      <c r="F42" s="221"/>
      <c r="G42" s="221"/>
      <c r="H42" s="235"/>
      <c r="I42" s="201"/>
      <c r="K42" s="211" t="s">
        <v>191</v>
      </c>
      <c r="L42" s="212"/>
      <c r="M42" s="207" t="s">
        <v>199</v>
      </c>
      <c r="N42" s="207" t="s">
        <v>200</v>
      </c>
      <c r="O42" s="207" t="s">
        <v>201</v>
      </c>
      <c r="P42" s="195" t="s">
        <v>202</v>
      </c>
    </row>
    <row r="43" spans="1:16" x14ac:dyDescent="0.25">
      <c r="A43" s="244"/>
      <c r="B43" s="243"/>
      <c r="C43" s="240"/>
      <c r="D43" s="233"/>
      <c r="E43" s="201"/>
      <c r="F43" s="221"/>
      <c r="G43" s="221"/>
      <c r="H43" s="235"/>
      <c r="I43" s="201"/>
      <c r="K43" s="204" t="s">
        <v>225</v>
      </c>
      <c r="L43" s="205" t="s">
        <v>226</v>
      </c>
      <c r="M43" s="207">
        <v>78</v>
      </c>
      <c r="N43" s="207">
        <v>65</v>
      </c>
      <c r="O43" s="207">
        <f>M43+N43</f>
        <v>143</v>
      </c>
      <c r="P43" s="195"/>
    </row>
    <row r="44" spans="1:16" x14ac:dyDescent="0.25">
      <c r="A44" s="233"/>
      <c r="B44" s="234"/>
      <c r="C44" s="234"/>
      <c r="D44" s="239"/>
      <c r="E44" s="201"/>
      <c r="F44" s="221"/>
      <c r="G44" s="221"/>
      <c r="H44" s="235"/>
      <c r="I44" s="201"/>
      <c r="K44" s="204" t="s">
        <v>233</v>
      </c>
      <c r="L44" s="205" t="s">
        <v>234</v>
      </c>
      <c r="M44" s="223">
        <v>75</v>
      </c>
      <c r="N44" s="208">
        <v>61</v>
      </c>
      <c r="O44" s="207">
        <f>M44+N44</f>
        <v>136</v>
      </c>
      <c r="P44" s="195"/>
    </row>
    <row r="45" spans="1:16" x14ac:dyDescent="0.25">
      <c r="A45" s="233"/>
      <c r="B45" s="238"/>
      <c r="C45" s="238"/>
      <c r="D45" s="233"/>
      <c r="E45" s="234"/>
      <c r="F45" s="221"/>
      <c r="G45" s="221"/>
      <c r="H45" s="235"/>
      <c r="I45" s="201"/>
      <c r="K45" s="204" t="s">
        <v>239</v>
      </c>
      <c r="L45" s="205" t="s">
        <v>240</v>
      </c>
      <c r="M45" s="207">
        <v>64</v>
      </c>
      <c r="N45" s="207">
        <v>57</v>
      </c>
      <c r="O45" s="207">
        <f>M45+N45</f>
        <v>121</v>
      </c>
      <c r="P45" s="195"/>
    </row>
    <row r="46" spans="1:16" x14ac:dyDescent="0.25">
      <c r="A46" s="233"/>
      <c r="B46" s="201"/>
      <c r="C46" s="201"/>
      <c r="D46" s="233"/>
      <c r="E46" s="237"/>
      <c r="F46" s="221"/>
      <c r="G46" s="221"/>
      <c r="H46" s="239">
        <f t="shared" ref="H46:H47" si="2">F46+G46</f>
        <v>0</v>
      </c>
      <c r="I46" s="201"/>
      <c r="M46" s="202"/>
      <c r="N46" s="202"/>
      <c r="O46" s="207">
        <f>O43+O44+O45</f>
        <v>400</v>
      </c>
      <c r="P46" s="203" t="s">
        <v>82</v>
      </c>
    </row>
    <row r="47" spans="1:16" x14ac:dyDescent="0.25">
      <c r="A47" s="233"/>
      <c r="B47" s="201"/>
      <c r="C47" s="201"/>
      <c r="D47" s="233"/>
      <c r="E47" s="237"/>
      <c r="F47" s="221"/>
      <c r="G47" s="221"/>
      <c r="H47" s="239">
        <f t="shared" si="2"/>
        <v>0</v>
      </c>
      <c r="I47" s="201"/>
    </row>
    <row r="48" spans="1:16" x14ac:dyDescent="0.25">
      <c r="B48" s="201"/>
      <c r="C48" s="201"/>
      <c r="D48" s="233"/>
      <c r="E48" s="201"/>
      <c r="F48" s="201"/>
      <c r="G48" s="201"/>
      <c r="H48" s="233">
        <f>F48+G48</f>
        <v>0</v>
      </c>
    </row>
    <row r="49" spans="4:4" x14ac:dyDescent="0.25">
      <c r="D49" s="233"/>
    </row>
    <row r="50" spans="4:4" x14ac:dyDescent="0.25">
      <c r="D50" s="233"/>
    </row>
    <row r="51" spans="4:4" x14ac:dyDescent="0.25">
      <c r="D51" s="233"/>
    </row>
    <row r="52" spans="4:4" x14ac:dyDescent="0.25">
      <c r="D52" s="233"/>
    </row>
    <row r="53" spans="4:4" x14ac:dyDescent="0.25">
      <c r="D53" s="233"/>
    </row>
    <row r="54" spans="4:4" x14ac:dyDescent="0.25">
      <c r="D54" s="233"/>
    </row>
  </sheetData>
  <mergeCells count="4">
    <mergeCell ref="B4:G4"/>
    <mergeCell ref="B6:C6"/>
    <mergeCell ref="B34:G34"/>
    <mergeCell ref="B36:C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opLeftCell="A76" workbookViewId="0">
      <selection activeCell="I20" sqref="I20"/>
    </sheetView>
  </sheetViews>
  <sheetFormatPr defaultRowHeight="15" x14ac:dyDescent="0.25"/>
  <cols>
    <col min="1" max="1" width="5.85546875" style="191" customWidth="1"/>
    <col min="2" max="2" width="11.28515625" customWidth="1"/>
    <col min="3" max="3" width="13.28515625" customWidth="1"/>
    <col min="4" max="4" width="8.42578125" style="245" customWidth="1"/>
    <col min="5" max="5" width="24.5703125" customWidth="1"/>
    <col min="8" max="9" width="9.140625" style="191"/>
  </cols>
  <sheetData>
    <row r="1" spans="1:17" ht="26.25" x14ac:dyDescent="0.4">
      <c r="B1" s="192" t="s">
        <v>186</v>
      </c>
      <c r="L1" s="193" t="s">
        <v>186</v>
      </c>
      <c r="Q1" s="191"/>
    </row>
    <row r="2" spans="1:17" x14ac:dyDescent="0.25">
      <c r="B2" t="s">
        <v>187</v>
      </c>
      <c r="L2" t="s">
        <v>187</v>
      </c>
      <c r="Q2" s="191"/>
    </row>
    <row r="3" spans="1:17" x14ac:dyDescent="0.25">
      <c r="Q3" s="191"/>
    </row>
    <row r="4" spans="1:17" ht="20.25" x14ac:dyDescent="0.3">
      <c r="B4" s="411" t="s">
        <v>249</v>
      </c>
      <c r="C4" s="412"/>
      <c r="D4" s="412"/>
      <c r="E4" s="412"/>
      <c r="F4" s="412"/>
      <c r="G4">
        <f>G1</f>
        <v>0</v>
      </c>
      <c r="L4" s="194" t="s">
        <v>250</v>
      </c>
      <c r="Q4" s="191"/>
    </row>
    <row r="5" spans="1:17" ht="20.25" x14ac:dyDescent="0.3">
      <c r="L5" s="194"/>
      <c r="Q5" s="191"/>
    </row>
    <row r="6" spans="1:17" ht="20.25" x14ac:dyDescent="0.3">
      <c r="A6" s="195" t="s">
        <v>190</v>
      </c>
      <c r="B6" s="413" t="s">
        <v>191</v>
      </c>
      <c r="C6" s="414"/>
      <c r="D6" s="246" t="s">
        <v>192</v>
      </c>
      <c r="E6" s="198" t="s">
        <v>193</v>
      </c>
      <c r="F6" s="198" t="s">
        <v>194</v>
      </c>
      <c r="G6" s="198" t="s">
        <v>195</v>
      </c>
      <c r="H6" s="196" t="s">
        <v>55</v>
      </c>
      <c r="I6" s="199" t="s">
        <v>196</v>
      </c>
      <c r="L6" s="194"/>
      <c r="Q6" s="191"/>
    </row>
    <row r="7" spans="1:17" ht="15.75" x14ac:dyDescent="0.25">
      <c r="A7" s="230" t="s">
        <v>2</v>
      </c>
      <c r="B7" s="213" t="s">
        <v>251</v>
      </c>
      <c r="C7" s="214" t="s">
        <v>252</v>
      </c>
      <c r="D7" s="206">
        <v>2003</v>
      </c>
      <c r="E7" s="205" t="s">
        <v>29</v>
      </c>
      <c r="F7" s="207">
        <v>92</v>
      </c>
      <c r="G7" s="207">
        <v>92</v>
      </c>
      <c r="H7" s="209">
        <f t="shared" ref="H7:H18" si="0">F7+G7</f>
        <v>184</v>
      </c>
      <c r="I7" s="195"/>
      <c r="L7" s="200" t="s">
        <v>28</v>
      </c>
      <c r="M7" s="201"/>
      <c r="N7" s="202"/>
      <c r="O7" s="202"/>
      <c r="P7" s="202"/>
      <c r="Q7" s="191"/>
    </row>
    <row r="8" spans="1:17" x14ac:dyDescent="0.25">
      <c r="A8" s="230" t="s">
        <v>3</v>
      </c>
      <c r="B8" s="213" t="s">
        <v>253</v>
      </c>
      <c r="C8" s="214" t="s">
        <v>254</v>
      </c>
      <c r="D8" s="247" t="s">
        <v>255</v>
      </c>
      <c r="E8" s="205" t="s">
        <v>26</v>
      </c>
      <c r="F8" s="207">
        <v>88</v>
      </c>
      <c r="G8" s="207">
        <v>94</v>
      </c>
      <c r="H8" s="209">
        <f t="shared" si="0"/>
        <v>182</v>
      </c>
      <c r="I8" s="195"/>
      <c r="L8" s="211" t="s">
        <v>191</v>
      </c>
      <c r="M8" s="212"/>
      <c r="N8" s="241" t="s">
        <v>199</v>
      </c>
      <c r="O8" s="207" t="s">
        <v>200</v>
      </c>
      <c r="P8" s="207" t="s">
        <v>201</v>
      </c>
      <c r="Q8" s="195" t="s">
        <v>202</v>
      </c>
    </row>
    <row r="9" spans="1:17" x14ac:dyDescent="0.25">
      <c r="A9" s="230" t="s">
        <v>4</v>
      </c>
      <c r="B9" s="218" t="s">
        <v>256</v>
      </c>
      <c r="C9" s="219" t="s">
        <v>257</v>
      </c>
      <c r="D9" s="247" t="s">
        <v>258</v>
      </c>
      <c r="E9" s="205" t="s">
        <v>27</v>
      </c>
      <c r="F9" s="207">
        <v>90</v>
      </c>
      <c r="G9" s="228">
        <v>92</v>
      </c>
      <c r="H9" s="209">
        <f t="shared" si="0"/>
        <v>182</v>
      </c>
      <c r="I9" s="195"/>
      <c r="L9" s="204" t="s">
        <v>259</v>
      </c>
      <c r="M9" s="205" t="s">
        <v>260</v>
      </c>
      <c r="N9" s="195">
        <v>83</v>
      </c>
      <c r="O9" s="195">
        <v>90</v>
      </c>
      <c r="P9" s="207">
        <f>N9+O9</f>
        <v>173</v>
      </c>
      <c r="Q9" s="195"/>
    </row>
    <row r="10" spans="1:17" x14ac:dyDescent="0.25">
      <c r="A10" s="248" t="s">
        <v>5</v>
      </c>
      <c r="B10" s="213" t="s">
        <v>261</v>
      </c>
      <c r="C10" s="214" t="s">
        <v>262</v>
      </c>
      <c r="D10" s="249" t="s">
        <v>255</v>
      </c>
      <c r="E10" s="222" t="s">
        <v>263</v>
      </c>
      <c r="F10" s="207">
        <v>88</v>
      </c>
      <c r="G10" s="221">
        <v>91</v>
      </c>
      <c r="H10" s="250">
        <f t="shared" si="0"/>
        <v>179</v>
      </c>
      <c r="I10" s="250"/>
      <c r="L10" s="251" t="s">
        <v>264</v>
      </c>
      <c r="M10" s="252" t="s">
        <v>265</v>
      </c>
      <c r="N10" s="195">
        <v>96</v>
      </c>
      <c r="O10" s="195">
        <v>87</v>
      </c>
      <c r="P10" s="207">
        <f>N10+O10</f>
        <v>183</v>
      </c>
      <c r="Q10" s="195"/>
    </row>
    <row r="11" spans="1:17" x14ac:dyDescent="0.25">
      <c r="A11" s="195" t="s">
        <v>82</v>
      </c>
      <c r="B11" s="218" t="s">
        <v>266</v>
      </c>
      <c r="C11" s="219" t="s">
        <v>267</v>
      </c>
      <c r="D11" s="247" t="s">
        <v>255</v>
      </c>
      <c r="E11" s="205" t="s">
        <v>29</v>
      </c>
      <c r="F11" s="223">
        <v>85</v>
      </c>
      <c r="G11" s="207">
        <v>93</v>
      </c>
      <c r="H11" s="209">
        <f t="shared" si="0"/>
        <v>178</v>
      </c>
      <c r="I11" s="195"/>
      <c r="L11" s="204" t="s">
        <v>268</v>
      </c>
      <c r="M11" s="205" t="s">
        <v>269</v>
      </c>
      <c r="N11" s="195">
        <v>90</v>
      </c>
      <c r="O11" s="195">
        <v>86</v>
      </c>
      <c r="P11" s="207">
        <f>N11+O11</f>
        <v>176</v>
      </c>
      <c r="Q11" s="195"/>
    </row>
    <row r="12" spans="1:17" x14ac:dyDescent="0.25">
      <c r="A12" s="230" t="s">
        <v>113</v>
      </c>
      <c r="B12" s="213" t="s">
        <v>270</v>
      </c>
      <c r="C12" s="214" t="s">
        <v>271</v>
      </c>
      <c r="D12" s="253" t="s">
        <v>272</v>
      </c>
      <c r="E12" s="205" t="s">
        <v>217</v>
      </c>
      <c r="F12" s="230">
        <v>92</v>
      </c>
      <c r="G12" s="254">
        <v>85</v>
      </c>
      <c r="H12" s="230">
        <f t="shared" si="0"/>
        <v>177</v>
      </c>
      <c r="I12" s="199"/>
      <c r="L12" s="201"/>
      <c r="M12" s="201"/>
      <c r="N12" s="242"/>
      <c r="O12" s="242"/>
      <c r="P12" s="207">
        <f>P9+P10+P11</f>
        <v>532</v>
      </c>
      <c r="Q12" s="203" t="s">
        <v>2</v>
      </c>
    </row>
    <row r="13" spans="1:17" x14ac:dyDescent="0.25">
      <c r="A13" s="230" t="s">
        <v>114</v>
      </c>
      <c r="B13" s="204" t="s">
        <v>273</v>
      </c>
      <c r="C13" s="205" t="s">
        <v>274</v>
      </c>
      <c r="D13" s="247" t="s">
        <v>258</v>
      </c>
      <c r="E13" s="205" t="s">
        <v>217</v>
      </c>
      <c r="F13" s="207">
        <v>91</v>
      </c>
      <c r="G13" s="207">
        <v>82</v>
      </c>
      <c r="H13" s="207">
        <f t="shared" si="0"/>
        <v>173</v>
      </c>
      <c r="I13" s="207"/>
      <c r="L13" s="201"/>
      <c r="M13" s="201"/>
      <c r="N13" s="242"/>
      <c r="O13" s="242"/>
      <c r="P13" s="221"/>
      <c r="Q13" s="236"/>
    </row>
    <row r="14" spans="1:17" x14ac:dyDescent="0.25">
      <c r="A14" s="230" t="s">
        <v>115</v>
      </c>
      <c r="B14" s="255" t="s">
        <v>275</v>
      </c>
      <c r="C14" s="256" t="s">
        <v>276</v>
      </c>
      <c r="D14" s="247" t="s">
        <v>255</v>
      </c>
      <c r="E14" s="205" t="s">
        <v>27</v>
      </c>
      <c r="F14" s="207">
        <v>85</v>
      </c>
      <c r="G14" s="207">
        <v>87</v>
      </c>
      <c r="H14" s="209">
        <f t="shared" si="0"/>
        <v>172</v>
      </c>
      <c r="I14" s="195"/>
      <c r="L14" s="201"/>
      <c r="M14" s="201"/>
      <c r="N14" s="242"/>
      <c r="O14" s="242"/>
      <c r="P14" s="221"/>
      <c r="Q14" s="236"/>
    </row>
    <row r="15" spans="1:17" x14ac:dyDescent="0.25">
      <c r="A15" s="195" t="s">
        <v>116</v>
      </c>
      <c r="B15" s="204" t="s">
        <v>277</v>
      </c>
      <c r="C15" s="205" t="s">
        <v>278</v>
      </c>
      <c r="D15" s="247" t="s">
        <v>258</v>
      </c>
      <c r="E15" s="205" t="s">
        <v>29</v>
      </c>
      <c r="F15" s="207">
        <v>87</v>
      </c>
      <c r="G15" s="221">
        <v>84</v>
      </c>
      <c r="H15" s="207">
        <f t="shared" si="0"/>
        <v>171</v>
      </c>
      <c r="I15" s="207"/>
      <c r="L15" s="201"/>
      <c r="M15" s="201"/>
      <c r="N15" s="221"/>
      <c r="O15" s="221"/>
      <c r="P15" s="221"/>
      <c r="Q15" s="233"/>
    </row>
    <row r="16" spans="1:17" ht="15.75" x14ac:dyDescent="0.25">
      <c r="A16" s="195" t="s">
        <v>88</v>
      </c>
      <c r="B16" s="204" t="s">
        <v>279</v>
      </c>
      <c r="C16" s="205" t="s">
        <v>280</v>
      </c>
      <c r="D16" s="247" t="s">
        <v>258</v>
      </c>
      <c r="E16" s="217" t="s">
        <v>217</v>
      </c>
      <c r="F16" s="207">
        <v>82</v>
      </c>
      <c r="G16" s="207">
        <v>86</v>
      </c>
      <c r="H16" s="209">
        <f t="shared" si="0"/>
        <v>168</v>
      </c>
      <c r="I16" s="195"/>
      <c r="L16" s="200" t="s">
        <v>26</v>
      </c>
      <c r="M16" s="201"/>
      <c r="N16" s="202"/>
      <c r="O16" s="202"/>
      <c r="P16" s="202"/>
      <c r="Q16" s="191"/>
    </row>
    <row r="17" spans="1:17" x14ac:dyDescent="0.25">
      <c r="A17" s="195" t="s">
        <v>89</v>
      </c>
      <c r="B17" s="204" t="s">
        <v>281</v>
      </c>
      <c r="C17" s="205" t="s">
        <v>282</v>
      </c>
      <c r="D17" s="206">
        <v>2004</v>
      </c>
      <c r="E17" s="214" t="s">
        <v>147</v>
      </c>
      <c r="F17" s="223">
        <v>77</v>
      </c>
      <c r="G17" s="208">
        <v>83</v>
      </c>
      <c r="H17" s="209">
        <f t="shared" si="0"/>
        <v>160</v>
      </c>
      <c r="I17" s="195"/>
      <c r="L17" s="204" t="s">
        <v>191</v>
      </c>
      <c r="M17" s="205"/>
      <c r="N17" s="241" t="s">
        <v>199</v>
      </c>
      <c r="O17" s="207" t="s">
        <v>200</v>
      </c>
      <c r="P17" s="207" t="s">
        <v>201</v>
      </c>
      <c r="Q17" s="195" t="s">
        <v>202</v>
      </c>
    </row>
    <row r="18" spans="1:17" x14ac:dyDescent="0.25">
      <c r="A18" s="195" t="s">
        <v>90</v>
      </c>
      <c r="B18" s="204" t="s">
        <v>283</v>
      </c>
      <c r="C18" s="205" t="s">
        <v>284</v>
      </c>
      <c r="D18" s="247" t="s">
        <v>258</v>
      </c>
      <c r="E18" s="217" t="s">
        <v>29</v>
      </c>
      <c r="F18" s="207">
        <v>83</v>
      </c>
      <c r="G18" s="207">
        <v>74</v>
      </c>
      <c r="H18" s="207">
        <f t="shared" si="0"/>
        <v>157</v>
      </c>
      <c r="I18" s="207"/>
      <c r="L18" s="213" t="s">
        <v>253</v>
      </c>
      <c r="M18" s="214" t="s">
        <v>254</v>
      </c>
      <c r="N18" s="207">
        <v>88</v>
      </c>
      <c r="O18" s="207">
        <v>94</v>
      </c>
      <c r="P18" s="207">
        <f>N18+O18</f>
        <v>182</v>
      </c>
      <c r="Q18" s="195"/>
    </row>
    <row r="19" spans="1:17" x14ac:dyDescent="0.25">
      <c r="A19" s="233"/>
      <c r="B19" s="234"/>
      <c r="C19" s="234"/>
      <c r="D19" s="257"/>
      <c r="E19" s="201"/>
      <c r="F19" s="221"/>
      <c r="G19" s="221"/>
      <c r="H19" s="235"/>
      <c r="I19" s="233"/>
      <c r="L19" s="204" t="s">
        <v>285</v>
      </c>
      <c r="M19" s="205" t="s">
        <v>286</v>
      </c>
      <c r="N19" s="223">
        <v>84</v>
      </c>
      <c r="O19" s="207">
        <v>83</v>
      </c>
      <c r="P19" s="207">
        <f>N19+O19</f>
        <v>167</v>
      </c>
      <c r="Q19" s="195"/>
    </row>
    <row r="20" spans="1:17" x14ac:dyDescent="0.25">
      <c r="A20" s="233"/>
      <c r="B20" s="243"/>
      <c r="C20" s="243"/>
      <c r="D20" s="233"/>
      <c r="E20" s="201"/>
      <c r="F20" s="221"/>
      <c r="G20" s="221"/>
      <c r="H20" s="235"/>
      <c r="I20" s="233"/>
      <c r="L20" s="204" t="s">
        <v>287</v>
      </c>
      <c r="M20" s="205" t="s">
        <v>288</v>
      </c>
      <c r="N20" s="195">
        <v>94</v>
      </c>
      <c r="O20" s="195">
        <v>88</v>
      </c>
      <c r="P20" s="207">
        <f>N20+O20</f>
        <v>182</v>
      </c>
      <c r="Q20" s="195"/>
    </row>
    <row r="21" spans="1:17" x14ac:dyDescent="0.25">
      <c r="A21" s="233"/>
      <c r="B21" s="234"/>
      <c r="C21" s="234"/>
      <c r="D21" s="257"/>
      <c r="E21" s="201"/>
      <c r="F21" s="221"/>
      <c r="G21" s="221"/>
      <c r="H21" s="235"/>
      <c r="I21" s="233"/>
      <c r="M21" s="201"/>
      <c r="N21" s="242"/>
      <c r="O21" s="242"/>
      <c r="P21" s="207">
        <f>P18+P19+P20</f>
        <v>531</v>
      </c>
      <c r="Q21" s="203" t="s">
        <v>3</v>
      </c>
    </row>
    <row r="22" spans="1:17" x14ac:dyDescent="0.25">
      <c r="A22" s="233"/>
      <c r="B22" s="201"/>
      <c r="C22" s="201"/>
      <c r="D22" s="257"/>
      <c r="E22" s="201"/>
      <c r="F22" s="221"/>
      <c r="G22" s="221"/>
      <c r="H22" s="235">
        <f t="shared" ref="H22:H29" si="1">F22+G22</f>
        <v>0</v>
      </c>
      <c r="I22" s="233"/>
      <c r="L22" s="201"/>
      <c r="M22" s="201"/>
      <c r="N22" s="221"/>
      <c r="O22" s="221"/>
      <c r="P22" s="221"/>
      <c r="Q22" s="233"/>
    </row>
    <row r="23" spans="1:17" x14ac:dyDescent="0.25">
      <c r="A23" s="233"/>
      <c r="B23" s="234"/>
      <c r="C23" s="234"/>
      <c r="D23" s="233"/>
      <c r="E23" s="201"/>
      <c r="F23" s="221"/>
      <c r="G23" s="221"/>
      <c r="H23" s="235">
        <f t="shared" si="1"/>
        <v>0</v>
      </c>
      <c r="I23" s="233"/>
      <c r="J23" s="201"/>
      <c r="L23" s="201"/>
      <c r="M23" s="201"/>
      <c r="N23" s="221"/>
      <c r="O23" s="221"/>
      <c r="P23" s="221"/>
      <c r="Q23" s="233"/>
    </row>
    <row r="24" spans="1:17" x14ac:dyDescent="0.25">
      <c r="A24" s="233"/>
      <c r="B24" s="201"/>
      <c r="C24" s="201"/>
      <c r="D24" s="233"/>
      <c r="E24" s="201"/>
      <c r="F24" s="221"/>
      <c r="G24" s="221"/>
      <c r="H24" s="235">
        <f t="shared" si="1"/>
        <v>0</v>
      </c>
      <c r="I24" s="233"/>
      <c r="J24" s="201"/>
      <c r="L24" s="201"/>
      <c r="M24" s="201"/>
      <c r="N24" s="221"/>
      <c r="O24" s="221"/>
      <c r="P24" s="221"/>
      <c r="Q24" s="233"/>
    </row>
    <row r="25" spans="1:17" ht="15.75" x14ac:dyDescent="0.25">
      <c r="A25" s="233"/>
      <c r="B25" s="234"/>
      <c r="C25" s="234"/>
      <c r="D25" s="257"/>
      <c r="E25" s="201"/>
      <c r="F25" s="221"/>
      <c r="G25" s="221"/>
      <c r="H25" s="235">
        <f t="shared" si="1"/>
        <v>0</v>
      </c>
      <c r="I25" s="233"/>
      <c r="J25" s="201"/>
      <c r="L25" s="200" t="s">
        <v>29</v>
      </c>
      <c r="M25" s="201"/>
      <c r="N25" s="202"/>
      <c r="O25" s="202"/>
      <c r="P25" s="202"/>
      <c r="Q25" s="191"/>
    </row>
    <row r="26" spans="1:17" x14ac:dyDescent="0.25">
      <c r="A26" s="233"/>
      <c r="B26" s="243"/>
      <c r="C26" s="243"/>
      <c r="D26" s="233"/>
      <c r="E26" s="201"/>
      <c r="F26" s="221"/>
      <c r="G26" s="221"/>
      <c r="H26" s="235">
        <f t="shared" si="1"/>
        <v>0</v>
      </c>
      <c r="I26" s="233"/>
      <c r="J26" s="201"/>
      <c r="L26" s="204" t="s">
        <v>191</v>
      </c>
      <c r="M26" s="205"/>
      <c r="N26" s="241" t="s">
        <v>199</v>
      </c>
      <c r="O26" s="207" t="s">
        <v>200</v>
      </c>
      <c r="P26" s="207" t="s">
        <v>201</v>
      </c>
      <c r="Q26" s="195" t="s">
        <v>202</v>
      </c>
    </row>
    <row r="27" spans="1:17" x14ac:dyDescent="0.25">
      <c r="A27" s="233"/>
      <c r="B27" s="234"/>
      <c r="C27" s="234"/>
      <c r="D27" s="257"/>
      <c r="E27" s="201"/>
      <c r="F27" s="221"/>
      <c r="G27" s="221"/>
      <c r="H27" s="235">
        <f t="shared" si="1"/>
        <v>0</v>
      </c>
      <c r="I27" s="233"/>
      <c r="J27" s="201"/>
      <c r="L27" s="213" t="s">
        <v>213</v>
      </c>
      <c r="M27" s="214" t="s">
        <v>289</v>
      </c>
      <c r="N27" s="207">
        <v>93</v>
      </c>
      <c r="O27" s="207">
        <v>90</v>
      </c>
      <c r="P27" s="207">
        <f>N27+O27</f>
        <v>183</v>
      </c>
      <c r="Q27" s="195"/>
    </row>
    <row r="28" spans="1:17" x14ac:dyDescent="0.25">
      <c r="A28" s="233"/>
      <c r="B28" s="201"/>
      <c r="C28" s="201"/>
      <c r="D28" s="257"/>
      <c r="E28" s="201"/>
      <c r="F28" s="221"/>
      <c r="G28" s="221"/>
      <c r="H28" s="235">
        <f t="shared" si="1"/>
        <v>0</v>
      </c>
      <c r="I28" s="233"/>
      <c r="J28" s="201"/>
      <c r="L28" s="204" t="s">
        <v>290</v>
      </c>
      <c r="M28" s="205" t="s">
        <v>291</v>
      </c>
      <c r="N28" s="231">
        <v>89</v>
      </c>
      <c r="O28" s="231">
        <v>90</v>
      </c>
      <c r="P28" s="207">
        <f>N28+O28</f>
        <v>179</v>
      </c>
      <c r="Q28" s="195"/>
    </row>
    <row r="29" spans="1:17" x14ac:dyDescent="0.25">
      <c r="A29" s="233"/>
      <c r="B29" s="234"/>
      <c r="C29" s="234"/>
      <c r="D29" s="257"/>
      <c r="E29" s="201"/>
      <c r="F29" s="221"/>
      <c r="G29" s="221"/>
      <c r="H29" s="235">
        <f t="shared" si="1"/>
        <v>0</v>
      </c>
      <c r="I29" s="233"/>
      <c r="L29" s="204" t="s">
        <v>292</v>
      </c>
      <c r="M29" s="258" t="s">
        <v>293</v>
      </c>
      <c r="N29" s="195">
        <v>84</v>
      </c>
      <c r="O29" s="195">
        <v>83</v>
      </c>
      <c r="P29" s="207">
        <f>N29+O29</f>
        <v>167</v>
      </c>
      <c r="Q29" s="195"/>
    </row>
    <row r="30" spans="1:17" ht="20.25" x14ac:dyDescent="0.3">
      <c r="B30" s="411" t="s">
        <v>294</v>
      </c>
      <c r="C30" s="412"/>
      <c r="D30" s="412"/>
      <c r="E30" s="412"/>
      <c r="F30" s="412"/>
      <c r="M30" s="201"/>
      <c r="N30" s="242"/>
      <c r="O30" s="242"/>
      <c r="P30" s="207">
        <f>P27+P28+P29</f>
        <v>529</v>
      </c>
      <c r="Q30" s="203" t="s">
        <v>4</v>
      </c>
    </row>
    <row r="31" spans="1:17" x14ac:dyDescent="0.25">
      <c r="L31" s="201"/>
      <c r="M31" s="201"/>
      <c r="N31" s="221"/>
      <c r="O31" s="221"/>
      <c r="P31" s="221"/>
      <c r="Q31" s="233"/>
    </row>
    <row r="32" spans="1:17" x14ac:dyDescent="0.25">
      <c r="A32" s="195" t="s">
        <v>190</v>
      </c>
      <c r="B32" s="413" t="s">
        <v>191</v>
      </c>
      <c r="C32" s="414"/>
      <c r="D32" s="259" t="s">
        <v>192</v>
      </c>
      <c r="E32" s="197" t="s">
        <v>193</v>
      </c>
      <c r="F32" s="197" t="s">
        <v>194</v>
      </c>
      <c r="G32" s="198" t="s">
        <v>195</v>
      </c>
      <c r="H32" s="196" t="s">
        <v>55</v>
      </c>
      <c r="I32" s="199" t="s">
        <v>196</v>
      </c>
      <c r="J32" s="217"/>
      <c r="L32" s="201"/>
      <c r="M32" s="201"/>
      <c r="N32" s="221"/>
      <c r="O32" s="221"/>
      <c r="P32" s="221"/>
      <c r="Q32" s="233"/>
    </row>
    <row r="33" spans="1:17" x14ac:dyDescent="0.25">
      <c r="A33" s="230" t="s">
        <v>2</v>
      </c>
      <c r="B33" s="213" t="s">
        <v>213</v>
      </c>
      <c r="C33" s="214" t="s">
        <v>289</v>
      </c>
      <c r="D33" s="247" t="s">
        <v>255</v>
      </c>
      <c r="E33" s="214" t="s">
        <v>29</v>
      </c>
      <c r="F33" s="195">
        <v>93</v>
      </c>
      <c r="G33" s="260">
        <v>90</v>
      </c>
      <c r="H33" s="195">
        <f t="shared" ref="H33:H59" si="2">F33+G33</f>
        <v>183</v>
      </c>
      <c r="I33" s="195"/>
      <c r="J33" s="217"/>
      <c r="L33" s="201"/>
      <c r="M33" s="201"/>
      <c r="N33" s="202"/>
      <c r="O33" s="202"/>
      <c r="P33" s="221"/>
      <c r="Q33" s="236"/>
    </row>
    <row r="34" spans="1:17" ht="15.75" x14ac:dyDescent="0.25">
      <c r="A34" s="230" t="s">
        <v>3</v>
      </c>
      <c r="B34" s="213" t="s">
        <v>264</v>
      </c>
      <c r="C34" s="214" t="s">
        <v>265</v>
      </c>
      <c r="D34" s="247" t="s">
        <v>258</v>
      </c>
      <c r="E34" s="214" t="s">
        <v>28</v>
      </c>
      <c r="F34" s="195">
        <v>96</v>
      </c>
      <c r="G34" s="195">
        <v>87</v>
      </c>
      <c r="H34" s="209">
        <f t="shared" si="2"/>
        <v>183</v>
      </c>
      <c r="I34" s="195"/>
      <c r="J34" s="217"/>
      <c r="L34" s="200" t="s">
        <v>263</v>
      </c>
      <c r="M34" s="201"/>
      <c r="N34" s="202"/>
      <c r="O34" s="202"/>
      <c r="P34" s="202"/>
      <c r="Q34" s="191"/>
    </row>
    <row r="35" spans="1:17" x14ac:dyDescent="0.25">
      <c r="A35" s="230" t="s">
        <v>4</v>
      </c>
      <c r="B35" s="204" t="s">
        <v>287</v>
      </c>
      <c r="C35" s="205" t="s">
        <v>288</v>
      </c>
      <c r="D35" s="247" t="s">
        <v>255</v>
      </c>
      <c r="E35" s="205" t="s">
        <v>26</v>
      </c>
      <c r="F35" s="195">
        <v>94</v>
      </c>
      <c r="G35" s="195">
        <v>88</v>
      </c>
      <c r="H35" s="195">
        <f t="shared" si="2"/>
        <v>182</v>
      </c>
      <c r="I35" s="195"/>
      <c r="J35" s="217"/>
      <c r="L35" s="204" t="s">
        <v>191</v>
      </c>
      <c r="M35" s="205"/>
      <c r="N35" s="241" t="s">
        <v>199</v>
      </c>
      <c r="O35" s="207" t="s">
        <v>200</v>
      </c>
      <c r="P35" s="207" t="s">
        <v>201</v>
      </c>
      <c r="Q35" s="195" t="s">
        <v>202</v>
      </c>
    </row>
    <row r="36" spans="1:17" x14ac:dyDescent="0.25">
      <c r="A36" s="195" t="s">
        <v>5</v>
      </c>
      <c r="B36" s="213" t="s">
        <v>295</v>
      </c>
      <c r="C36" s="214" t="s">
        <v>296</v>
      </c>
      <c r="D36" s="247" t="s">
        <v>255</v>
      </c>
      <c r="E36" s="214" t="s">
        <v>205</v>
      </c>
      <c r="F36" s="195">
        <v>88</v>
      </c>
      <c r="G36" s="233">
        <v>92</v>
      </c>
      <c r="H36" s="195">
        <f t="shared" si="2"/>
        <v>180</v>
      </c>
      <c r="I36" s="195"/>
      <c r="J36" s="217"/>
      <c r="L36" s="251" t="s">
        <v>261</v>
      </c>
      <c r="M36" s="252" t="s">
        <v>262</v>
      </c>
      <c r="N36" s="207">
        <v>88</v>
      </c>
      <c r="O36" s="228">
        <v>91</v>
      </c>
      <c r="P36" s="207">
        <f>N36+O36</f>
        <v>179</v>
      </c>
      <c r="Q36" s="195"/>
    </row>
    <row r="37" spans="1:17" x14ac:dyDescent="0.25">
      <c r="A37" s="195" t="s">
        <v>82</v>
      </c>
      <c r="B37" s="204" t="s">
        <v>290</v>
      </c>
      <c r="C37" s="205" t="s">
        <v>291</v>
      </c>
      <c r="D37" s="247" t="s">
        <v>255</v>
      </c>
      <c r="E37" s="214" t="s">
        <v>29</v>
      </c>
      <c r="F37" s="231">
        <v>89</v>
      </c>
      <c r="G37" s="231">
        <v>90</v>
      </c>
      <c r="H37" s="195">
        <f t="shared" si="2"/>
        <v>179</v>
      </c>
      <c r="I37" s="195">
        <v>4</v>
      </c>
      <c r="J37" s="217"/>
      <c r="L37" s="204" t="s">
        <v>297</v>
      </c>
      <c r="M37" s="205" t="s">
        <v>298</v>
      </c>
      <c r="N37" s="207">
        <v>83</v>
      </c>
      <c r="O37" s="221">
        <v>84</v>
      </c>
      <c r="P37" s="207">
        <f>N37+O37</f>
        <v>167</v>
      </c>
      <c r="Q37" s="195"/>
    </row>
    <row r="38" spans="1:17" x14ac:dyDescent="0.25">
      <c r="A38" s="195" t="s">
        <v>113</v>
      </c>
      <c r="B38" s="213" t="s">
        <v>239</v>
      </c>
      <c r="C38" s="214" t="s">
        <v>299</v>
      </c>
      <c r="D38" s="247" t="s">
        <v>255</v>
      </c>
      <c r="E38" s="214" t="s">
        <v>147</v>
      </c>
      <c r="F38" s="261">
        <v>89</v>
      </c>
      <c r="G38" s="262">
        <v>90</v>
      </c>
      <c r="H38" s="195">
        <f t="shared" si="2"/>
        <v>179</v>
      </c>
      <c r="I38" s="195">
        <v>3</v>
      </c>
      <c r="J38" s="217"/>
      <c r="L38" s="204" t="s">
        <v>300</v>
      </c>
      <c r="M38" s="205" t="s">
        <v>301</v>
      </c>
      <c r="N38" s="207">
        <v>88</v>
      </c>
      <c r="O38" s="207">
        <v>84</v>
      </c>
      <c r="P38" s="207">
        <f>N38+O38</f>
        <v>172</v>
      </c>
      <c r="Q38" s="195"/>
    </row>
    <row r="39" spans="1:17" x14ac:dyDescent="0.25">
      <c r="A39" s="195" t="s">
        <v>114</v>
      </c>
      <c r="B39" s="251" t="s">
        <v>302</v>
      </c>
      <c r="C39" s="252" t="s">
        <v>303</v>
      </c>
      <c r="D39" s="206">
        <v>2004</v>
      </c>
      <c r="E39" s="205" t="s">
        <v>46</v>
      </c>
      <c r="F39" s="207">
        <v>88</v>
      </c>
      <c r="G39" s="207">
        <v>90</v>
      </c>
      <c r="H39" s="209">
        <f t="shared" si="2"/>
        <v>178</v>
      </c>
      <c r="I39" s="195"/>
      <c r="J39" s="217"/>
      <c r="L39" s="201"/>
      <c r="M39" s="201"/>
      <c r="N39" s="242"/>
      <c r="O39" s="221">
        <f>SUM(O36:O38)</f>
        <v>259</v>
      </c>
      <c r="P39" s="207">
        <f>P36+P37+P38</f>
        <v>518</v>
      </c>
      <c r="Q39" s="203" t="s">
        <v>5</v>
      </c>
    </row>
    <row r="40" spans="1:17" x14ac:dyDescent="0.25">
      <c r="A40" s="195" t="s">
        <v>115</v>
      </c>
      <c r="B40" s="204" t="s">
        <v>233</v>
      </c>
      <c r="C40" s="205" t="s">
        <v>304</v>
      </c>
      <c r="D40" s="247" t="s">
        <v>255</v>
      </c>
      <c r="E40" s="214" t="s">
        <v>147</v>
      </c>
      <c r="F40" s="263">
        <v>91</v>
      </c>
      <c r="G40" s="263">
        <v>87</v>
      </c>
      <c r="H40" s="195">
        <f t="shared" si="2"/>
        <v>178</v>
      </c>
      <c r="I40" s="195"/>
      <c r="J40" s="217"/>
      <c r="L40" s="201"/>
      <c r="M40" s="201"/>
      <c r="N40" s="221"/>
      <c r="O40" s="221"/>
      <c r="P40" s="221"/>
      <c r="Q40" s="233"/>
    </row>
    <row r="41" spans="1:17" x14ac:dyDescent="0.25">
      <c r="A41" s="195" t="s">
        <v>116</v>
      </c>
      <c r="B41" s="204" t="s">
        <v>213</v>
      </c>
      <c r="C41" s="205" t="s">
        <v>305</v>
      </c>
      <c r="D41" s="247" t="s">
        <v>258</v>
      </c>
      <c r="E41" s="214" t="s">
        <v>205</v>
      </c>
      <c r="F41" s="207">
        <v>88</v>
      </c>
      <c r="G41" s="207">
        <v>89</v>
      </c>
      <c r="H41" s="209">
        <f t="shared" si="2"/>
        <v>177</v>
      </c>
      <c r="I41" s="195"/>
      <c r="J41" s="217"/>
      <c r="L41" s="201"/>
      <c r="M41" s="201"/>
      <c r="N41" s="221"/>
      <c r="O41" s="221"/>
      <c r="P41" s="221"/>
      <c r="Q41" s="233"/>
    </row>
    <row r="42" spans="1:17" x14ac:dyDescent="0.25">
      <c r="A42" s="195" t="s">
        <v>88</v>
      </c>
      <c r="B42" s="213" t="s">
        <v>297</v>
      </c>
      <c r="C42" s="214" t="s">
        <v>306</v>
      </c>
      <c r="D42" s="247" t="s">
        <v>255</v>
      </c>
      <c r="E42" s="214" t="s">
        <v>28</v>
      </c>
      <c r="F42" s="195">
        <v>90</v>
      </c>
      <c r="G42" s="195">
        <v>87</v>
      </c>
      <c r="H42" s="195">
        <f t="shared" si="2"/>
        <v>177</v>
      </c>
      <c r="I42" s="195"/>
      <c r="J42" s="217"/>
      <c r="L42" s="201"/>
      <c r="M42" s="201"/>
      <c r="N42" s="202"/>
      <c r="O42" s="202"/>
      <c r="P42" s="221"/>
      <c r="Q42" s="236"/>
    </row>
    <row r="43" spans="1:17" ht="15.75" x14ac:dyDescent="0.25">
      <c r="A43" s="195" t="s">
        <v>89</v>
      </c>
      <c r="B43" s="204" t="s">
        <v>268</v>
      </c>
      <c r="C43" s="205" t="s">
        <v>269</v>
      </c>
      <c r="D43" s="264" t="s">
        <v>258</v>
      </c>
      <c r="E43" s="229" t="s">
        <v>28</v>
      </c>
      <c r="F43" s="195">
        <v>90</v>
      </c>
      <c r="G43" s="195">
        <v>86</v>
      </c>
      <c r="H43" s="209">
        <f t="shared" si="2"/>
        <v>176</v>
      </c>
      <c r="I43" s="195"/>
      <c r="J43" s="217"/>
      <c r="L43" s="200" t="s">
        <v>307</v>
      </c>
      <c r="M43" s="201"/>
      <c r="N43" s="202"/>
      <c r="O43" s="202"/>
      <c r="P43" s="202"/>
      <c r="Q43" s="191"/>
    </row>
    <row r="44" spans="1:17" x14ac:dyDescent="0.25">
      <c r="A44" s="230" t="s">
        <v>90</v>
      </c>
      <c r="B44" s="213" t="s">
        <v>308</v>
      </c>
      <c r="C44" s="265" t="s">
        <v>309</v>
      </c>
      <c r="D44" s="264" t="s">
        <v>255</v>
      </c>
      <c r="E44" s="229" t="s">
        <v>28</v>
      </c>
      <c r="F44" s="263">
        <v>85</v>
      </c>
      <c r="G44" s="263">
        <v>89</v>
      </c>
      <c r="H44" s="195">
        <f t="shared" si="2"/>
        <v>174</v>
      </c>
      <c r="I44" s="195">
        <v>4</v>
      </c>
      <c r="J44" s="231">
        <v>7</v>
      </c>
      <c r="L44" s="204" t="s">
        <v>191</v>
      </c>
      <c r="M44" s="205"/>
      <c r="N44" s="241" t="s">
        <v>199</v>
      </c>
      <c r="O44" s="207" t="s">
        <v>200</v>
      </c>
      <c r="P44" s="207" t="s">
        <v>201</v>
      </c>
      <c r="Q44" s="195" t="s">
        <v>202</v>
      </c>
    </row>
    <row r="45" spans="1:17" x14ac:dyDescent="0.25">
      <c r="A45" s="207" t="s">
        <v>91</v>
      </c>
      <c r="B45" s="204" t="s">
        <v>310</v>
      </c>
      <c r="C45" s="205" t="s">
        <v>311</v>
      </c>
      <c r="D45" s="195">
        <v>2004</v>
      </c>
      <c r="E45" s="217" t="s">
        <v>212</v>
      </c>
      <c r="F45" s="207">
        <v>85</v>
      </c>
      <c r="G45" s="207">
        <v>89</v>
      </c>
      <c r="H45" s="209">
        <f t="shared" si="2"/>
        <v>174</v>
      </c>
      <c r="I45" s="195">
        <v>4</v>
      </c>
      <c r="J45" s="195">
        <v>6</v>
      </c>
      <c r="L45" s="251" t="s">
        <v>270</v>
      </c>
      <c r="M45" s="252" t="s">
        <v>271</v>
      </c>
      <c r="N45" s="207">
        <v>92</v>
      </c>
      <c r="O45" s="207">
        <v>85</v>
      </c>
      <c r="P45" s="207">
        <f>N45+O45</f>
        <v>177</v>
      </c>
      <c r="Q45" s="195"/>
    </row>
    <row r="46" spans="1:17" x14ac:dyDescent="0.25">
      <c r="A46" s="207" t="s">
        <v>92</v>
      </c>
      <c r="B46" s="204" t="s">
        <v>259</v>
      </c>
      <c r="C46" s="205" t="s">
        <v>260</v>
      </c>
      <c r="D46" s="264" t="s">
        <v>255</v>
      </c>
      <c r="E46" s="229" t="s">
        <v>28</v>
      </c>
      <c r="F46" s="195">
        <v>83</v>
      </c>
      <c r="G46" s="195">
        <v>90</v>
      </c>
      <c r="H46" s="209">
        <f t="shared" si="2"/>
        <v>173</v>
      </c>
      <c r="I46" s="195"/>
      <c r="J46" s="217"/>
      <c r="L46" s="204" t="s">
        <v>273</v>
      </c>
      <c r="M46" s="205" t="s">
        <v>274</v>
      </c>
      <c r="N46" s="207">
        <v>91</v>
      </c>
      <c r="O46" s="221">
        <v>82</v>
      </c>
      <c r="P46" s="207">
        <f>N46+O46</f>
        <v>173</v>
      </c>
      <c r="Q46" s="195"/>
    </row>
    <row r="47" spans="1:17" x14ac:dyDescent="0.25">
      <c r="A47" s="207" t="s">
        <v>93</v>
      </c>
      <c r="B47" s="204" t="s">
        <v>300</v>
      </c>
      <c r="C47" s="258" t="s">
        <v>301</v>
      </c>
      <c r="D47" s="264" t="s">
        <v>255</v>
      </c>
      <c r="E47" s="217" t="s">
        <v>263</v>
      </c>
      <c r="F47" s="207">
        <v>88</v>
      </c>
      <c r="G47" s="207">
        <v>84</v>
      </c>
      <c r="H47" s="209">
        <f t="shared" si="2"/>
        <v>172</v>
      </c>
      <c r="I47" s="195"/>
      <c r="J47" s="217"/>
      <c r="L47" s="204" t="s">
        <v>279</v>
      </c>
      <c r="M47" s="205" t="s">
        <v>280</v>
      </c>
      <c r="N47" s="207">
        <v>82</v>
      </c>
      <c r="O47" s="207">
        <v>86</v>
      </c>
      <c r="P47" s="207">
        <f>N47+O47</f>
        <v>168</v>
      </c>
      <c r="Q47" s="195"/>
    </row>
    <row r="48" spans="1:17" x14ac:dyDescent="0.25">
      <c r="A48" s="207" t="s">
        <v>94</v>
      </c>
      <c r="B48" s="204" t="s">
        <v>213</v>
      </c>
      <c r="C48" s="258" t="s">
        <v>211</v>
      </c>
      <c r="D48" s="195">
        <v>2004</v>
      </c>
      <c r="E48" s="217" t="s">
        <v>212</v>
      </c>
      <c r="F48" s="207">
        <v>81</v>
      </c>
      <c r="G48" s="207">
        <v>89</v>
      </c>
      <c r="H48" s="209">
        <f t="shared" si="2"/>
        <v>170</v>
      </c>
      <c r="I48" s="195"/>
      <c r="J48" s="217"/>
      <c r="L48" s="201"/>
      <c r="M48" s="201"/>
      <c r="N48" s="242"/>
      <c r="O48" s="221">
        <f>SUM(O45:O47)</f>
        <v>253</v>
      </c>
      <c r="P48" s="207">
        <f>P45+P46+P47</f>
        <v>518</v>
      </c>
      <c r="Q48" s="203" t="s">
        <v>82</v>
      </c>
    </row>
    <row r="49" spans="1:17" x14ac:dyDescent="0.25">
      <c r="A49" s="207" t="s">
        <v>95</v>
      </c>
      <c r="B49" s="204" t="s">
        <v>312</v>
      </c>
      <c r="C49" s="258" t="s">
        <v>313</v>
      </c>
      <c r="D49" s="264" t="s">
        <v>258</v>
      </c>
      <c r="E49" s="217" t="s">
        <v>46</v>
      </c>
      <c r="F49" s="207">
        <v>84</v>
      </c>
      <c r="G49" s="207">
        <v>85</v>
      </c>
      <c r="H49" s="209">
        <f t="shared" si="2"/>
        <v>169</v>
      </c>
      <c r="I49" s="195"/>
      <c r="J49" s="217"/>
      <c r="L49" s="201"/>
      <c r="M49" s="201"/>
      <c r="N49" s="233"/>
      <c r="O49" s="221"/>
      <c r="P49" s="221"/>
      <c r="Q49" s="233"/>
    </row>
    <row r="50" spans="1:17" x14ac:dyDescent="0.25">
      <c r="A50" s="195" t="s">
        <v>96</v>
      </c>
      <c r="B50" s="213" t="s">
        <v>314</v>
      </c>
      <c r="C50" s="214" t="s">
        <v>315</v>
      </c>
      <c r="D50" s="264" t="s">
        <v>255</v>
      </c>
      <c r="E50" s="229" t="s">
        <v>29</v>
      </c>
      <c r="F50" s="195">
        <v>85</v>
      </c>
      <c r="G50" s="195">
        <v>84</v>
      </c>
      <c r="H50" s="195">
        <f t="shared" si="2"/>
        <v>169</v>
      </c>
      <c r="I50" s="195"/>
      <c r="J50" s="217"/>
      <c r="L50" s="201"/>
      <c r="M50" s="201"/>
      <c r="N50" s="221"/>
      <c r="O50" s="221"/>
      <c r="P50" s="221"/>
      <c r="Q50" s="233"/>
    </row>
    <row r="51" spans="1:17" x14ac:dyDescent="0.25">
      <c r="A51" s="195" t="s">
        <v>97</v>
      </c>
      <c r="B51" s="204" t="s">
        <v>316</v>
      </c>
      <c r="C51" s="205" t="s">
        <v>317</v>
      </c>
      <c r="D51" s="264" t="s">
        <v>258</v>
      </c>
      <c r="E51" s="217" t="s">
        <v>74</v>
      </c>
      <c r="F51" s="207">
        <v>82</v>
      </c>
      <c r="G51" s="207">
        <v>86</v>
      </c>
      <c r="H51" s="209">
        <f t="shared" si="2"/>
        <v>168</v>
      </c>
      <c r="I51" s="195"/>
      <c r="J51" s="217"/>
      <c r="L51" s="201"/>
      <c r="M51" s="201"/>
      <c r="N51" s="202"/>
      <c r="O51" s="202"/>
      <c r="P51" s="221"/>
      <c r="Q51" s="236"/>
    </row>
    <row r="52" spans="1:17" ht="15.75" x14ac:dyDescent="0.25">
      <c r="A52" s="195" t="s">
        <v>98</v>
      </c>
      <c r="B52" s="204" t="s">
        <v>297</v>
      </c>
      <c r="C52" s="205" t="s">
        <v>298</v>
      </c>
      <c r="D52" s="264" t="s">
        <v>255</v>
      </c>
      <c r="E52" s="217" t="s">
        <v>263</v>
      </c>
      <c r="F52" s="207">
        <v>83</v>
      </c>
      <c r="G52" s="207">
        <v>84</v>
      </c>
      <c r="H52" s="209">
        <f t="shared" si="2"/>
        <v>167</v>
      </c>
      <c r="I52" s="195"/>
      <c r="J52" s="217"/>
      <c r="L52" s="200" t="s">
        <v>212</v>
      </c>
      <c r="M52" s="201"/>
      <c r="N52" s="202"/>
      <c r="O52" s="202"/>
      <c r="P52" s="202"/>
      <c r="Q52" s="191"/>
    </row>
    <row r="53" spans="1:17" x14ac:dyDescent="0.25">
      <c r="A53" s="195" t="s">
        <v>99</v>
      </c>
      <c r="B53" s="204" t="s">
        <v>292</v>
      </c>
      <c r="C53" s="205" t="s">
        <v>293</v>
      </c>
      <c r="D53" s="264" t="s">
        <v>255</v>
      </c>
      <c r="E53" s="229" t="s">
        <v>29</v>
      </c>
      <c r="F53" s="195">
        <v>84</v>
      </c>
      <c r="G53" s="195">
        <v>83</v>
      </c>
      <c r="H53" s="195">
        <f t="shared" si="2"/>
        <v>167</v>
      </c>
      <c r="I53" s="195">
        <v>3</v>
      </c>
      <c r="J53" s="217"/>
      <c r="L53" s="204" t="s">
        <v>191</v>
      </c>
      <c r="M53" s="205"/>
      <c r="N53" s="207" t="s">
        <v>199</v>
      </c>
      <c r="O53" s="207" t="s">
        <v>200</v>
      </c>
      <c r="P53" s="207" t="s">
        <v>201</v>
      </c>
      <c r="Q53" s="195" t="s">
        <v>202</v>
      </c>
    </row>
    <row r="54" spans="1:17" x14ac:dyDescent="0.25">
      <c r="A54" s="195" t="s">
        <v>100</v>
      </c>
      <c r="B54" s="204" t="s">
        <v>285</v>
      </c>
      <c r="C54" s="205" t="s">
        <v>286</v>
      </c>
      <c r="D54" s="264" t="s">
        <v>258</v>
      </c>
      <c r="E54" s="217" t="s">
        <v>26</v>
      </c>
      <c r="F54" s="195">
        <v>84</v>
      </c>
      <c r="G54" s="195">
        <v>83</v>
      </c>
      <c r="H54" s="195">
        <f t="shared" si="2"/>
        <v>167</v>
      </c>
      <c r="I54" s="195">
        <v>2</v>
      </c>
      <c r="J54" s="217"/>
      <c r="L54" s="204" t="s">
        <v>213</v>
      </c>
      <c r="M54" s="205" t="s">
        <v>211</v>
      </c>
      <c r="N54" s="207">
        <v>81</v>
      </c>
      <c r="O54" s="207">
        <v>89</v>
      </c>
      <c r="P54" s="207">
        <f>N54+O54</f>
        <v>170</v>
      </c>
      <c r="Q54" s="195"/>
    </row>
    <row r="55" spans="1:17" x14ac:dyDescent="0.25">
      <c r="A55" s="195" t="s">
        <v>101</v>
      </c>
      <c r="B55" s="213" t="s">
        <v>318</v>
      </c>
      <c r="C55" s="214" t="s">
        <v>319</v>
      </c>
      <c r="D55" s="264" t="s">
        <v>258</v>
      </c>
      <c r="E55" s="229" t="s">
        <v>29</v>
      </c>
      <c r="F55" s="263">
        <v>83</v>
      </c>
      <c r="G55" s="263">
        <v>80</v>
      </c>
      <c r="H55" s="195">
        <f t="shared" si="2"/>
        <v>163</v>
      </c>
      <c r="I55" s="195"/>
      <c r="J55" s="217"/>
      <c r="L55" s="251" t="s">
        <v>210</v>
      </c>
      <c r="M55" s="252" t="s">
        <v>211</v>
      </c>
      <c r="N55" s="207">
        <v>88</v>
      </c>
      <c r="O55" s="221">
        <v>81</v>
      </c>
      <c r="P55" s="207">
        <f>N55+O55</f>
        <v>169</v>
      </c>
      <c r="Q55" s="195"/>
    </row>
    <row r="56" spans="1:17" x14ac:dyDescent="0.25">
      <c r="A56" s="195" t="s">
        <v>102</v>
      </c>
      <c r="B56" s="204" t="s">
        <v>320</v>
      </c>
      <c r="C56" s="205" t="s">
        <v>321</v>
      </c>
      <c r="D56" s="195">
        <v>2003</v>
      </c>
      <c r="E56" s="217" t="s">
        <v>46</v>
      </c>
      <c r="F56" s="207">
        <v>72</v>
      </c>
      <c r="G56" s="207">
        <v>84</v>
      </c>
      <c r="H56" s="209">
        <f t="shared" si="2"/>
        <v>156</v>
      </c>
      <c r="I56" s="195"/>
      <c r="J56" s="217"/>
      <c r="L56" s="204" t="s">
        <v>310</v>
      </c>
      <c r="M56" s="205" t="s">
        <v>311</v>
      </c>
      <c r="N56" s="207">
        <v>85</v>
      </c>
      <c r="O56" s="207">
        <v>89</v>
      </c>
      <c r="P56" s="207">
        <f>N56+O56</f>
        <v>174</v>
      </c>
      <c r="Q56" s="195"/>
    </row>
    <row r="57" spans="1:17" x14ac:dyDescent="0.25">
      <c r="A57" s="195" t="s">
        <v>103</v>
      </c>
      <c r="B57" s="204" t="s">
        <v>322</v>
      </c>
      <c r="C57" s="205" t="s">
        <v>323</v>
      </c>
      <c r="D57" s="195">
        <v>2004</v>
      </c>
      <c r="E57" s="217" t="s">
        <v>74</v>
      </c>
      <c r="F57" s="207">
        <v>80</v>
      </c>
      <c r="G57" s="207">
        <v>75</v>
      </c>
      <c r="H57" s="209">
        <f t="shared" si="2"/>
        <v>155</v>
      </c>
      <c r="I57" s="195"/>
      <c r="J57" s="217"/>
      <c r="N57" s="202"/>
      <c r="O57" s="202"/>
      <c r="P57" s="207">
        <f>P54+P55+P56</f>
        <v>513</v>
      </c>
      <c r="Q57" s="203" t="s">
        <v>113</v>
      </c>
    </row>
    <row r="58" spans="1:17" x14ac:dyDescent="0.25">
      <c r="A58" s="195" t="s">
        <v>104</v>
      </c>
      <c r="B58" s="204" t="s">
        <v>324</v>
      </c>
      <c r="C58" s="205" t="s">
        <v>325</v>
      </c>
      <c r="D58" s="264" t="s">
        <v>255</v>
      </c>
      <c r="E58" s="229" t="s">
        <v>205</v>
      </c>
      <c r="F58" s="207">
        <v>81</v>
      </c>
      <c r="G58" s="207">
        <v>71</v>
      </c>
      <c r="H58" s="209">
        <f t="shared" si="2"/>
        <v>152</v>
      </c>
      <c r="I58" s="195"/>
      <c r="J58" s="217"/>
      <c r="Q58" s="191"/>
    </row>
    <row r="59" spans="1:17" x14ac:dyDescent="0.25">
      <c r="A59" s="195" t="s">
        <v>105</v>
      </c>
      <c r="B59" s="204" t="s">
        <v>326</v>
      </c>
      <c r="C59" s="205" t="s">
        <v>323</v>
      </c>
      <c r="D59" s="195">
        <v>2004</v>
      </c>
      <c r="E59" s="217" t="s">
        <v>74</v>
      </c>
      <c r="F59" s="207">
        <v>63</v>
      </c>
      <c r="G59" s="207">
        <v>80</v>
      </c>
      <c r="H59" s="209">
        <f t="shared" si="2"/>
        <v>143</v>
      </c>
      <c r="I59" s="195"/>
      <c r="J59" s="217"/>
      <c r="Q59" s="191"/>
    </row>
    <row r="60" spans="1:17" x14ac:dyDescent="0.25">
      <c r="Q60" s="191"/>
    </row>
    <row r="61" spans="1:17" ht="15.75" x14ac:dyDescent="0.25">
      <c r="L61" s="200" t="s">
        <v>327</v>
      </c>
      <c r="M61" s="201"/>
      <c r="N61" s="202"/>
      <c r="O61" s="202"/>
      <c r="P61" s="202"/>
      <c r="Q61" s="191"/>
    </row>
    <row r="62" spans="1:17" x14ac:dyDescent="0.25">
      <c r="L62" s="204" t="s">
        <v>191</v>
      </c>
      <c r="M62" s="205"/>
      <c r="N62" s="241" t="s">
        <v>199</v>
      </c>
      <c r="O62" s="207" t="s">
        <v>200</v>
      </c>
      <c r="P62" s="207" t="s">
        <v>201</v>
      </c>
      <c r="Q62" s="195" t="s">
        <v>202</v>
      </c>
    </row>
    <row r="63" spans="1:17" x14ac:dyDescent="0.25">
      <c r="L63" s="213" t="s">
        <v>295</v>
      </c>
      <c r="M63" s="214" t="s">
        <v>296</v>
      </c>
      <c r="N63" s="195">
        <v>88</v>
      </c>
      <c r="O63" s="195">
        <v>92</v>
      </c>
      <c r="P63" s="207">
        <f>N63+O63</f>
        <v>180</v>
      </c>
      <c r="Q63" s="195"/>
    </row>
    <row r="64" spans="1:17" x14ac:dyDescent="0.25">
      <c r="L64" s="204" t="s">
        <v>324</v>
      </c>
      <c r="M64" s="205" t="s">
        <v>325</v>
      </c>
      <c r="N64" s="223">
        <v>81</v>
      </c>
      <c r="O64" s="207">
        <v>71</v>
      </c>
      <c r="P64" s="207">
        <f>N64+O64</f>
        <v>152</v>
      </c>
      <c r="Q64" s="195"/>
    </row>
    <row r="65" spans="12:17" x14ac:dyDescent="0.25">
      <c r="L65" s="204" t="s">
        <v>213</v>
      </c>
      <c r="M65" s="205" t="s">
        <v>305</v>
      </c>
      <c r="N65" s="223">
        <v>88</v>
      </c>
      <c r="O65" s="208">
        <v>89</v>
      </c>
      <c r="P65" s="207">
        <f>N65+O65</f>
        <v>177</v>
      </c>
      <c r="Q65" s="195"/>
    </row>
    <row r="66" spans="12:17" x14ac:dyDescent="0.25">
      <c r="M66" s="201"/>
      <c r="N66" s="242"/>
      <c r="O66" s="242"/>
      <c r="P66" s="207">
        <f>P63+P64+P65</f>
        <v>509</v>
      </c>
      <c r="Q66" s="203" t="s">
        <v>114</v>
      </c>
    </row>
    <row r="67" spans="12:17" x14ac:dyDescent="0.25">
      <c r="Q67" s="191"/>
    </row>
    <row r="68" spans="12:17" x14ac:dyDescent="0.25">
      <c r="Q68" s="191" t="s">
        <v>328</v>
      </c>
    </row>
    <row r="69" spans="12:17" x14ac:dyDescent="0.25">
      <c r="Q69" s="191"/>
    </row>
    <row r="70" spans="12:17" ht="15.75" x14ac:dyDescent="0.25">
      <c r="L70" s="200" t="s">
        <v>46</v>
      </c>
      <c r="M70" s="201"/>
      <c r="N70" s="202"/>
      <c r="O70" s="202"/>
      <c r="P70" s="202"/>
      <c r="Q70" s="191"/>
    </row>
    <row r="71" spans="12:17" x14ac:dyDescent="0.25">
      <c r="L71" s="204" t="s">
        <v>191</v>
      </c>
      <c r="M71" s="205"/>
      <c r="N71" s="241" t="s">
        <v>199</v>
      </c>
      <c r="O71" s="207" t="s">
        <v>200</v>
      </c>
      <c r="P71" s="207" t="s">
        <v>201</v>
      </c>
      <c r="Q71" s="195" t="s">
        <v>202</v>
      </c>
    </row>
    <row r="72" spans="12:17" x14ac:dyDescent="0.25">
      <c r="L72" s="251" t="s">
        <v>302</v>
      </c>
      <c r="M72" s="252" t="s">
        <v>303</v>
      </c>
      <c r="N72" s="207">
        <v>88</v>
      </c>
      <c r="O72" s="207">
        <v>90</v>
      </c>
      <c r="P72" s="207">
        <f>N72+O72</f>
        <v>178</v>
      </c>
      <c r="Q72" s="195"/>
    </row>
    <row r="73" spans="12:17" x14ac:dyDescent="0.25">
      <c r="L73" s="204" t="s">
        <v>312</v>
      </c>
      <c r="M73" s="205" t="s">
        <v>313</v>
      </c>
      <c r="N73" s="207">
        <v>84</v>
      </c>
      <c r="O73" s="207">
        <v>85</v>
      </c>
      <c r="P73" s="207">
        <f>N73+O73</f>
        <v>169</v>
      </c>
      <c r="Q73" s="195"/>
    </row>
    <row r="74" spans="12:17" x14ac:dyDescent="0.25">
      <c r="L74" s="204" t="s">
        <v>320</v>
      </c>
      <c r="M74" s="205" t="s">
        <v>321</v>
      </c>
      <c r="N74" s="223">
        <v>72</v>
      </c>
      <c r="O74" s="208">
        <v>84</v>
      </c>
      <c r="P74" s="207">
        <f>N74+O74</f>
        <v>156</v>
      </c>
      <c r="Q74" s="195"/>
    </row>
    <row r="75" spans="12:17" x14ac:dyDescent="0.25">
      <c r="L75" s="201"/>
      <c r="M75" s="201"/>
      <c r="N75" s="242"/>
      <c r="O75" s="242"/>
      <c r="P75" s="207">
        <f>P72+P73+P74</f>
        <v>503</v>
      </c>
      <c r="Q75" s="203" t="s">
        <v>115</v>
      </c>
    </row>
    <row r="76" spans="12:17" x14ac:dyDescent="0.25">
      <c r="Q76" s="191"/>
    </row>
    <row r="77" spans="12:17" x14ac:dyDescent="0.25">
      <c r="Q77" s="191"/>
    </row>
    <row r="78" spans="12:17" x14ac:dyDescent="0.25">
      <c r="Q78" s="191"/>
    </row>
    <row r="79" spans="12:17" ht="15.75" x14ac:dyDescent="0.25">
      <c r="L79" s="200" t="s">
        <v>147</v>
      </c>
      <c r="M79" s="201"/>
      <c r="N79" s="202"/>
      <c r="O79" s="202"/>
      <c r="P79" s="202"/>
      <c r="Q79" s="191"/>
    </row>
    <row r="80" spans="12:17" x14ac:dyDescent="0.25">
      <c r="L80" s="211" t="s">
        <v>191</v>
      </c>
      <c r="M80" s="212"/>
      <c r="N80" s="241" t="s">
        <v>199</v>
      </c>
      <c r="O80" s="207" t="s">
        <v>200</v>
      </c>
      <c r="P80" s="207" t="s">
        <v>201</v>
      </c>
      <c r="Q80" s="195" t="s">
        <v>202</v>
      </c>
    </row>
    <row r="81" spans="12:17" x14ac:dyDescent="0.25">
      <c r="L81" s="204" t="s">
        <v>233</v>
      </c>
      <c r="M81" s="205" t="s">
        <v>304</v>
      </c>
      <c r="N81" s="266">
        <v>91</v>
      </c>
      <c r="O81" s="263">
        <v>87</v>
      </c>
      <c r="P81" s="207">
        <f>N81+O81</f>
        <v>178</v>
      </c>
      <c r="Q81" s="195"/>
    </row>
    <row r="82" spans="12:17" x14ac:dyDescent="0.25">
      <c r="L82" s="251" t="s">
        <v>239</v>
      </c>
      <c r="M82" s="252" t="s">
        <v>299</v>
      </c>
      <c r="N82" s="207">
        <v>89</v>
      </c>
      <c r="O82" s="221">
        <v>90</v>
      </c>
      <c r="P82" s="207">
        <f>N82+O82</f>
        <v>179</v>
      </c>
      <c r="Q82" s="195"/>
    </row>
    <row r="83" spans="12:17" x14ac:dyDescent="0.25">
      <c r="L83" s="204" t="s">
        <v>242</v>
      </c>
      <c r="M83" s="205" t="s">
        <v>243</v>
      </c>
      <c r="N83" s="207">
        <v>57</v>
      </c>
      <c r="O83" s="207">
        <v>55</v>
      </c>
      <c r="P83" s="207">
        <f>N83+O83</f>
        <v>112</v>
      </c>
      <c r="Q83" s="195"/>
    </row>
    <row r="84" spans="12:17" x14ac:dyDescent="0.25">
      <c r="L84" s="201"/>
      <c r="M84" s="201"/>
      <c r="N84" s="242"/>
      <c r="O84" s="242"/>
      <c r="P84" s="207">
        <f>P81+P82+P83</f>
        <v>469</v>
      </c>
      <c r="Q84" s="203" t="s">
        <v>116</v>
      </c>
    </row>
    <row r="85" spans="12:17" x14ac:dyDescent="0.25">
      <c r="Q85" s="191"/>
    </row>
    <row r="86" spans="12:17" x14ac:dyDescent="0.25">
      <c r="Q86" s="191"/>
    </row>
    <row r="87" spans="12:17" x14ac:dyDescent="0.25">
      <c r="Q87" s="191"/>
    </row>
    <row r="88" spans="12:17" ht="15.75" x14ac:dyDescent="0.25">
      <c r="L88" s="200" t="s">
        <v>74</v>
      </c>
      <c r="M88" s="201"/>
      <c r="N88" s="202"/>
      <c r="O88" s="202"/>
      <c r="P88" s="202"/>
      <c r="Q88" s="191"/>
    </row>
    <row r="89" spans="12:17" x14ac:dyDescent="0.25">
      <c r="L89" s="211" t="s">
        <v>191</v>
      </c>
      <c r="M89" s="212"/>
      <c r="N89" s="241" t="s">
        <v>199</v>
      </c>
      <c r="O89" s="207" t="s">
        <v>200</v>
      </c>
      <c r="P89" s="207" t="s">
        <v>201</v>
      </c>
      <c r="Q89" s="195" t="s">
        <v>202</v>
      </c>
    </row>
    <row r="90" spans="12:17" x14ac:dyDescent="0.25">
      <c r="L90" s="204" t="s">
        <v>322</v>
      </c>
      <c r="M90" s="205" t="s">
        <v>323</v>
      </c>
      <c r="N90" s="207">
        <v>80</v>
      </c>
      <c r="O90" s="207">
        <v>75</v>
      </c>
      <c r="P90" s="207">
        <f>N90+O90</f>
        <v>155</v>
      </c>
      <c r="Q90" s="195"/>
    </row>
    <row r="91" spans="12:17" x14ac:dyDescent="0.25">
      <c r="L91" s="204" t="s">
        <v>326</v>
      </c>
      <c r="M91" s="205" t="s">
        <v>323</v>
      </c>
      <c r="N91" s="207">
        <v>63</v>
      </c>
      <c r="O91" s="221">
        <v>80</v>
      </c>
      <c r="P91" s="207">
        <f>N91+O91</f>
        <v>143</v>
      </c>
      <c r="Q91" s="195"/>
    </row>
    <row r="92" spans="12:17" x14ac:dyDescent="0.25">
      <c r="L92" s="204" t="s">
        <v>316</v>
      </c>
      <c r="M92" s="205" t="s">
        <v>317</v>
      </c>
      <c r="N92" s="207">
        <v>82</v>
      </c>
      <c r="O92" s="207">
        <v>86</v>
      </c>
      <c r="P92" s="207">
        <f>N92+O92</f>
        <v>168</v>
      </c>
      <c r="Q92" s="195"/>
    </row>
    <row r="93" spans="12:17" x14ac:dyDescent="0.25">
      <c r="L93" s="201"/>
      <c r="M93" s="201"/>
      <c r="N93" s="242"/>
      <c r="O93" s="242"/>
      <c r="P93" s="207">
        <f>P90+P91+P92</f>
        <v>466</v>
      </c>
      <c r="Q93" s="203" t="s">
        <v>88</v>
      </c>
    </row>
    <row r="94" spans="12:17" x14ac:dyDescent="0.25">
      <c r="Q94" s="191"/>
    </row>
    <row r="95" spans="12:17" x14ac:dyDescent="0.25">
      <c r="Q95" s="191"/>
    </row>
    <row r="96" spans="12:17" x14ac:dyDescent="0.25">
      <c r="Q96" s="191"/>
    </row>
    <row r="97" spans="17:17" x14ac:dyDescent="0.25">
      <c r="Q97" s="191"/>
    </row>
    <row r="98" spans="17:17" x14ac:dyDescent="0.25">
      <c r="Q98" s="191"/>
    </row>
    <row r="99" spans="17:17" x14ac:dyDescent="0.25">
      <c r="Q99" s="191"/>
    </row>
    <row r="100" spans="17:17" x14ac:dyDescent="0.25">
      <c r="Q100" s="191"/>
    </row>
    <row r="101" spans="17:17" x14ac:dyDescent="0.25">
      <c r="Q101" s="191"/>
    </row>
    <row r="102" spans="17:17" x14ac:dyDescent="0.25">
      <c r="Q102" s="191"/>
    </row>
    <row r="103" spans="17:17" x14ac:dyDescent="0.25">
      <c r="Q103" s="191"/>
    </row>
    <row r="104" spans="17:17" x14ac:dyDescent="0.25">
      <c r="Q104" s="191"/>
    </row>
    <row r="105" spans="17:17" x14ac:dyDescent="0.25">
      <c r="Q105" s="191"/>
    </row>
  </sheetData>
  <mergeCells count="4">
    <mergeCell ref="B4:F4"/>
    <mergeCell ref="B6:C6"/>
    <mergeCell ref="B30:F30"/>
    <mergeCell ref="B32:C32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13" workbookViewId="0">
      <selection activeCell="I28" sqref="I28"/>
    </sheetView>
  </sheetViews>
  <sheetFormatPr defaultRowHeight="15" x14ac:dyDescent="0.25"/>
  <cols>
    <col min="1" max="1" width="7" customWidth="1"/>
    <col min="2" max="2" width="25.85546875" bestFit="1" customWidth="1"/>
    <col min="3" max="3" width="5.5703125" bestFit="1" customWidth="1"/>
    <col min="4" max="5" width="3.28515625" bestFit="1" customWidth="1"/>
    <col min="6" max="6" width="11.42578125" bestFit="1" customWidth="1"/>
    <col min="9" max="9" width="17.5703125" bestFit="1" customWidth="1"/>
    <col min="10" max="10" width="5.5703125" bestFit="1" customWidth="1"/>
    <col min="11" max="11" width="26" bestFit="1" customWidth="1"/>
    <col min="12" max="13" width="3.28515625" bestFit="1" customWidth="1"/>
    <col min="14" max="14" width="11.42578125" bestFit="1" customWidth="1"/>
  </cols>
  <sheetData>
    <row r="1" spans="1:15" ht="15.75" x14ac:dyDescent="0.25">
      <c r="A1" s="272" t="s">
        <v>366</v>
      </c>
      <c r="C1" s="191"/>
      <c r="F1" s="273">
        <v>42421</v>
      </c>
      <c r="H1" s="272" t="s">
        <v>366</v>
      </c>
      <c r="J1" s="191"/>
      <c r="M1" s="272"/>
      <c r="N1" s="273">
        <v>42421</v>
      </c>
    </row>
    <row r="2" spans="1:15" x14ac:dyDescent="0.25">
      <c r="A2" s="274" t="s">
        <v>367</v>
      </c>
      <c r="C2" s="191"/>
      <c r="H2" s="274" t="s">
        <v>367</v>
      </c>
      <c r="J2" s="191"/>
      <c r="M2" s="274"/>
    </row>
    <row r="3" spans="1:15" ht="15.75" x14ac:dyDescent="0.25">
      <c r="A3" s="275"/>
      <c r="C3" s="191"/>
      <c r="H3" s="275"/>
      <c r="J3" s="191"/>
      <c r="M3" s="275"/>
    </row>
    <row r="4" spans="1:15" ht="20.25" x14ac:dyDescent="0.3">
      <c r="A4" s="416" t="s">
        <v>368</v>
      </c>
      <c r="B4" s="416"/>
      <c r="C4" s="416"/>
      <c r="D4" s="416"/>
      <c r="E4" s="416"/>
      <c r="F4" s="416"/>
      <c r="H4" s="416" t="s">
        <v>368</v>
      </c>
      <c r="I4" s="416"/>
      <c r="J4" s="416"/>
      <c r="K4" s="416"/>
      <c r="L4" s="416"/>
      <c r="M4" s="416"/>
      <c r="N4" s="416"/>
      <c r="O4" s="294"/>
    </row>
    <row r="5" spans="1:15" ht="15.75" x14ac:dyDescent="0.25">
      <c r="A5" s="275"/>
      <c r="C5" s="191"/>
      <c r="H5" s="275"/>
      <c r="J5" s="191"/>
      <c r="M5" s="275"/>
    </row>
    <row r="6" spans="1:15" ht="25.5" x14ac:dyDescent="0.35">
      <c r="A6" s="417" t="s">
        <v>369</v>
      </c>
      <c r="B6" s="417"/>
      <c r="C6" s="417"/>
      <c r="D6" s="417"/>
      <c r="E6" s="417"/>
      <c r="F6" s="417"/>
      <c r="H6" s="295" t="s">
        <v>393</v>
      </c>
      <c r="I6" s="296"/>
      <c r="J6" s="296"/>
      <c r="K6" s="296"/>
      <c r="L6" s="297"/>
      <c r="M6" s="415"/>
      <c r="N6" s="415"/>
      <c r="O6" s="415"/>
    </row>
    <row r="7" spans="1:15" ht="15.75" thickBot="1" x14ac:dyDescent="0.3">
      <c r="C7" s="191"/>
      <c r="J7" s="191"/>
    </row>
    <row r="8" spans="1:15" ht="21" thickBot="1" x14ac:dyDescent="0.35">
      <c r="A8" s="276" t="s">
        <v>2</v>
      </c>
      <c r="B8" s="277" t="s">
        <v>370</v>
      </c>
      <c r="C8" s="278"/>
      <c r="D8" s="277"/>
      <c r="E8" s="279"/>
      <c r="F8" s="280">
        <f>SUM(F9:F11)</f>
        <v>490</v>
      </c>
      <c r="H8" s="298" t="s">
        <v>2</v>
      </c>
      <c r="I8" s="299" t="s">
        <v>394</v>
      </c>
      <c r="J8" s="300" t="s">
        <v>272</v>
      </c>
      <c r="K8" s="301" t="s">
        <v>395</v>
      </c>
      <c r="L8" s="285">
        <v>81</v>
      </c>
      <c r="M8" s="285">
        <v>87</v>
      </c>
      <c r="N8" s="302">
        <f t="shared" ref="N8:N20" si="0">M8+L8</f>
        <v>168</v>
      </c>
    </row>
    <row r="9" spans="1:15" x14ac:dyDescent="0.25">
      <c r="A9" s="281"/>
      <c r="B9" s="282" t="s">
        <v>371</v>
      </c>
      <c r="C9" s="283" t="s">
        <v>272</v>
      </c>
      <c r="D9" s="284">
        <v>85</v>
      </c>
      <c r="E9" s="284">
        <v>83</v>
      </c>
      <c r="F9" s="118">
        <f>E9+D9</f>
        <v>168</v>
      </c>
      <c r="H9" s="298" t="s">
        <v>3</v>
      </c>
      <c r="I9" s="299" t="s">
        <v>371</v>
      </c>
      <c r="J9" s="300" t="s">
        <v>272</v>
      </c>
      <c r="K9" s="301" t="s">
        <v>396</v>
      </c>
      <c r="L9" s="285">
        <v>85</v>
      </c>
      <c r="M9" s="285">
        <v>83</v>
      </c>
      <c r="N9" s="302">
        <f t="shared" si="0"/>
        <v>168</v>
      </c>
    </row>
    <row r="10" spans="1:15" x14ac:dyDescent="0.25">
      <c r="A10" s="281"/>
      <c r="B10" s="282" t="s">
        <v>372</v>
      </c>
      <c r="C10" s="283" t="s">
        <v>373</v>
      </c>
      <c r="D10" s="285">
        <v>83</v>
      </c>
      <c r="E10" s="285">
        <v>80</v>
      </c>
      <c r="F10" s="70">
        <f>E10+D10</f>
        <v>163</v>
      </c>
      <c r="H10" s="298" t="s">
        <v>4</v>
      </c>
      <c r="I10" s="299" t="s">
        <v>387</v>
      </c>
      <c r="J10" s="300" t="s">
        <v>272</v>
      </c>
      <c r="K10" s="301" t="s">
        <v>397</v>
      </c>
      <c r="L10" s="285">
        <v>86</v>
      </c>
      <c r="M10" s="285">
        <v>82</v>
      </c>
      <c r="N10" s="302">
        <f t="shared" si="0"/>
        <v>168</v>
      </c>
    </row>
    <row r="11" spans="1:15" ht="15.75" thickBot="1" x14ac:dyDescent="0.3">
      <c r="A11" s="286"/>
      <c r="B11" s="287" t="s">
        <v>374</v>
      </c>
      <c r="C11" s="288" t="s">
        <v>272</v>
      </c>
      <c r="D11" s="288">
        <v>82</v>
      </c>
      <c r="E11" s="288">
        <v>77</v>
      </c>
      <c r="F11" s="80">
        <f>E11+D11</f>
        <v>159</v>
      </c>
      <c r="H11" s="298" t="s">
        <v>5</v>
      </c>
      <c r="I11" s="282" t="s">
        <v>381</v>
      </c>
      <c r="J11" s="283" t="s">
        <v>382</v>
      </c>
      <c r="K11" s="301" t="s">
        <v>398</v>
      </c>
      <c r="L11" s="285">
        <v>79</v>
      </c>
      <c r="M11" s="285">
        <v>87</v>
      </c>
      <c r="N11" s="302">
        <f t="shared" si="0"/>
        <v>166</v>
      </c>
    </row>
    <row r="12" spans="1:15" ht="15.75" thickBot="1" x14ac:dyDescent="0.3">
      <c r="C12" s="191"/>
      <c r="H12" s="298" t="s">
        <v>82</v>
      </c>
      <c r="I12" s="282" t="s">
        <v>372</v>
      </c>
      <c r="J12" s="283" t="s">
        <v>373</v>
      </c>
      <c r="K12" s="301" t="s">
        <v>396</v>
      </c>
      <c r="L12" s="285">
        <v>83</v>
      </c>
      <c r="M12" s="285">
        <v>80</v>
      </c>
      <c r="N12" s="302">
        <f t="shared" si="0"/>
        <v>163</v>
      </c>
    </row>
    <row r="13" spans="1:15" ht="21" thickBot="1" x14ac:dyDescent="0.35">
      <c r="A13" s="276" t="s">
        <v>3</v>
      </c>
      <c r="B13" s="277" t="s">
        <v>375</v>
      </c>
      <c r="C13" s="278"/>
      <c r="D13" s="277"/>
      <c r="E13" s="279"/>
      <c r="F13" s="280">
        <f>SUM(F14:F16)</f>
        <v>472</v>
      </c>
      <c r="H13" s="298" t="s">
        <v>113</v>
      </c>
      <c r="I13" s="282" t="s">
        <v>399</v>
      </c>
      <c r="J13" s="283" t="s">
        <v>384</v>
      </c>
      <c r="K13" s="301" t="s">
        <v>400</v>
      </c>
      <c r="L13" s="285">
        <v>79</v>
      </c>
      <c r="M13" s="285">
        <v>80</v>
      </c>
      <c r="N13" s="302">
        <f t="shared" si="0"/>
        <v>159</v>
      </c>
    </row>
    <row r="14" spans="1:15" x14ac:dyDescent="0.25">
      <c r="A14" s="281"/>
      <c r="B14" s="282" t="s">
        <v>376</v>
      </c>
      <c r="C14" s="283" t="s">
        <v>272</v>
      </c>
      <c r="D14" s="284">
        <v>74</v>
      </c>
      <c r="E14" s="284">
        <v>72</v>
      </c>
      <c r="F14" s="118">
        <f>E14+D14</f>
        <v>146</v>
      </c>
      <c r="H14" s="298" t="s">
        <v>114</v>
      </c>
      <c r="I14" s="282" t="s">
        <v>374</v>
      </c>
      <c r="J14" s="283" t="s">
        <v>272</v>
      </c>
      <c r="K14" s="301" t="s">
        <v>396</v>
      </c>
      <c r="L14" s="285">
        <v>82</v>
      </c>
      <c r="M14" s="285">
        <v>77</v>
      </c>
      <c r="N14" s="302">
        <f t="shared" si="0"/>
        <v>159</v>
      </c>
    </row>
    <row r="15" spans="1:15" x14ac:dyDescent="0.25">
      <c r="A15" s="281"/>
      <c r="B15" s="282" t="s">
        <v>377</v>
      </c>
      <c r="C15" s="283" t="s">
        <v>373</v>
      </c>
      <c r="D15" s="285">
        <v>81</v>
      </c>
      <c r="E15" s="285">
        <v>79</v>
      </c>
      <c r="F15" s="70">
        <f>E15+D15</f>
        <v>160</v>
      </c>
      <c r="H15" s="298" t="s">
        <v>115</v>
      </c>
      <c r="I15" s="282" t="s">
        <v>392</v>
      </c>
      <c r="J15" s="283" t="s">
        <v>373</v>
      </c>
      <c r="K15" s="301" t="s">
        <v>401</v>
      </c>
      <c r="L15" s="285">
        <v>75</v>
      </c>
      <c r="M15" s="285">
        <v>78</v>
      </c>
      <c r="N15" s="302">
        <f t="shared" si="0"/>
        <v>153</v>
      </c>
    </row>
    <row r="16" spans="1:15" ht="15.75" thickBot="1" x14ac:dyDescent="0.3">
      <c r="A16" s="286"/>
      <c r="B16" s="287" t="s">
        <v>378</v>
      </c>
      <c r="C16" s="288" t="s">
        <v>373</v>
      </c>
      <c r="D16" s="288">
        <v>82</v>
      </c>
      <c r="E16" s="288">
        <v>84</v>
      </c>
      <c r="F16" s="80">
        <f>E16+D16</f>
        <v>166</v>
      </c>
      <c r="H16" s="298" t="s">
        <v>116</v>
      </c>
      <c r="I16" s="282" t="s">
        <v>383</v>
      </c>
      <c r="J16" s="283" t="s">
        <v>384</v>
      </c>
      <c r="K16" s="301" t="s">
        <v>398</v>
      </c>
      <c r="L16" s="285">
        <v>77</v>
      </c>
      <c r="M16" s="285">
        <v>74</v>
      </c>
      <c r="N16" s="302">
        <f t="shared" si="0"/>
        <v>151</v>
      </c>
    </row>
    <row r="17" spans="1:15" ht="15.75" thickBot="1" x14ac:dyDescent="0.3">
      <c r="C17" s="191"/>
      <c r="H17" s="298" t="s">
        <v>88</v>
      </c>
      <c r="I17" s="282" t="s">
        <v>390</v>
      </c>
      <c r="J17" s="283" t="s">
        <v>384</v>
      </c>
      <c r="K17" s="301" t="s">
        <v>401</v>
      </c>
      <c r="L17" s="285">
        <v>74</v>
      </c>
      <c r="M17" s="285">
        <v>76</v>
      </c>
      <c r="N17" s="302">
        <f t="shared" si="0"/>
        <v>150</v>
      </c>
    </row>
    <row r="18" spans="1:15" ht="21" thickBot="1" x14ac:dyDescent="0.35">
      <c r="A18" s="276" t="s">
        <v>4</v>
      </c>
      <c r="B18" s="277" t="s">
        <v>379</v>
      </c>
      <c r="C18" s="278"/>
      <c r="D18" s="277"/>
      <c r="E18" s="279"/>
      <c r="F18" s="280">
        <f>SUM(F19:F21)</f>
        <v>467</v>
      </c>
      <c r="H18" s="298" t="s">
        <v>89</v>
      </c>
      <c r="I18" s="282" t="s">
        <v>380</v>
      </c>
      <c r="J18" s="283" t="s">
        <v>373</v>
      </c>
      <c r="K18" s="301" t="s">
        <v>398</v>
      </c>
      <c r="L18" s="285">
        <v>74</v>
      </c>
      <c r="M18" s="285">
        <v>76</v>
      </c>
      <c r="N18" s="302">
        <f t="shared" si="0"/>
        <v>150</v>
      </c>
    </row>
    <row r="19" spans="1:15" x14ac:dyDescent="0.25">
      <c r="A19" s="281"/>
      <c r="B19" s="282" t="s">
        <v>380</v>
      </c>
      <c r="C19" s="283" t="s">
        <v>373</v>
      </c>
      <c r="D19" s="284">
        <v>74</v>
      </c>
      <c r="E19" s="284">
        <v>76</v>
      </c>
      <c r="F19" s="118">
        <f>E19+D19</f>
        <v>150</v>
      </c>
      <c r="H19" s="298" t="s">
        <v>90</v>
      </c>
      <c r="I19" s="282" t="s">
        <v>376</v>
      </c>
      <c r="J19" s="283" t="s">
        <v>272</v>
      </c>
      <c r="K19" s="301" t="s">
        <v>402</v>
      </c>
      <c r="L19" s="285">
        <v>74</v>
      </c>
      <c r="M19" s="285">
        <v>72</v>
      </c>
      <c r="N19" s="302">
        <f t="shared" si="0"/>
        <v>146</v>
      </c>
    </row>
    <row r="20" spans="1:15" x14ac:dyDescent="0.25">
      <c r="A20" s="281"/>
      <c r="B20" s="282" t="s">
        <v>381</v>
      </c>
      <c r="C20" s="283" t="s">
        <v>382</v>
      </c>
      <c r="D20" s="285">
        <v>79</v>
      </c>
      <c r="E20" s="285">
        <v>87</v>
      </c>
      <c r="F20" s="70">
        <f>E20+D20</f>
        <v>166</v>
      </c>
      <c r="H20" s="298" t="s">
        <v>91</v>
      </c>
      <c r="I20" s="282" t="s">
        <v>403</v>
      </c>
      <c r="J20" s="283" t="s">
        <v>373</v>
      </c>
      <c r="K20" s="301" t="s">
        <v>397</v>
      </c>
      <c r="L20" s="285">
        <v>70</v>
      </c>
      <c r="M20" s="285">
        <v>54</v>
      </c>
      <c r="N20" s="302">
        <f t="shared" si="0"/>
        <v>124</v>
      </c>
    </row>
    <row r="21" spans="1:15" ht="26.25" thickBot="1" x14ac:dyDescent="0.4">
      <c r="A21" s="286"/>
      <c r="B21" s="287" t="s">
        <v>383</v>
      </c>
      <c r="C21" s="288" t="s">
        <v>384</v>
      </c>
      <c r="D21" s="288">
        <v>77</v>
      </c>
      <c r="E21" s="288">
        <v>74</v>
      </c>
      <c r="F21" s="80">
        <f>E21+D21</f>
        <v>151</v>
      </c>
      <c r="H21" s="295"/>
      <c r="I21" s="296"/>
      <c r="J21" s="296"/>
      <c r="K21" s="296"/>
      <c r="L21" s="297"/>
      <c r="M21" s="415"/>
      <c r="N21" s="415"/>
      <c r="O21" s="415"/>
    </row>
    <row r="22" spans="1:15" ht="26.25" thickBot="1" x14ac:dyDescent="0.4">
      <c r="C22" s="191"/>
      <c r="H22" s="295" t="s">
        <v>404</v>
      </c>
      <c r="I22" s="296"/>
      <c r="J22" s="296"/>
      <c r="K22" s="296"/>
      <c r="L22" s="297"/>
      <c r="M22" s="415"/>
      <c r="N22" s="415"/>
      <c r="O22" s="415"/>
    </row>
    <row r="23" spans="1:15" ht="21" thickBot="1" x14ac:dyDescent="0.35">
      <c r="A23" s="276" t="s">
        <v>5</v>
      </c>
      <c r="B23" s="277" t="s">
        <v>385</v>
      </c>
      <c r="C23" s="278"/>
      <c r="D23" s="277"/>
      <c r="E23" s="279"/>
      <c r="F23" s="280">
        <f>SUM(F24:F26)</f>
        <v>466</v>
      </c>
      <c r="J23" s="191"/>
    </row>
    <row r="24" spans="1:15" x14ac:dyDescent="0.25">
      <c r="A24" s="281"/>
      <c r="B24" s="289" t="s">
        <v>386</v>
      </c>
      <c r="C24" s="290">
        <v>2006</v>
      </c>
      <c r="D24" s="284">
        <v>70</v>
      </c>
      <c r="E24" s="284">
        <v>54</v>
      </c>
      <c r="F24" s="118">
        <f>E24+D24</f>
        <v>124</v>
      </c>
      <c r="H24" s="298" t="s">
        <v>2</v>
      </c>
      <c r="I24" s="299" t="s">
        <v>388</v>
      </c>
      <c r="J24" s="300" t="s">
        <v>384</v>
      </c>
      <c r="K24" s="301" t="s">
        <v>385</v>
      </c>
      <c r="L24" s="285">
        <v>88</v>
      </c>
      <c r="M24" s="285">
        <v>86</v>
      </c>
      <c r="N24" s="302">
        <f>M24+L24</f>
        <v>174</v>
      </c>
    </row>
    <row r="25" spans="1:15" x14ac:dyDescent="0.25">
      <c r="A25" s="281"/>
      <c r="B25" s="282" t="s">
        <v>387</v>
      </c>
      <c r="C25" s="291">
        <v>2005</v>
      </c>
      <c r="D25" s="285">
        <v>86</v>
      </c>
      <c r="E25" s="285">
        <v>82</v>
      </c>
      <c r="F25" s="70">
        <f>E25+D25</f>
        <v>168</v>
      </c>
      <c r="H25" s="298" t="s">
        <v>3</v>
      </c>
      <c r="I25" s="299" t="s">
        <v>378</v>
      </c>
      <c r="J25" s="300" t="s">
        <v>373</v>
      </c>
      <c r="K25" s="301" t="s">
        <v>402</v>
      </c>
      <c r="L25" s="285">
        <v>82</v>
      </c>
      <c r="M25" s="285">
        <v>84</v>
      </c>
      <c r="N25" s="302">
        <f>M25+L25</f>
        <v>166</v>
      </c>
    </row>
    <row r="26" spans="1:15" ht="15.75" thickBot="1" x14ac:dyDescent="0.3">
      <c r="A26" s="286"/>
      <c r="B26" s="292" t="s">
        <v>388</v>
      </c>
      <c r="C26" s="293">
        <v>2007</v>
      </c>
      <c r="D26" s="288">
        <v>88</v>
      </c>
      <c r="E26" s="288">
        <v>86</v>
      </c>
      <c r="F26" s="80">
        <f>E26+D26</f>
        <v>174</v>
      </c>
      <c r="H26" s="298" t="s">
        <v>4</v>
      </c>
      <c r="I26" s="299" t="s">
        <v>377</v>
      </c>
      <c r="J26" s="300" t="s">
        <v>373</v>
      </c>
      <c r="K26" s="301" t="s">
        <v>402</v>
      </c>
      <c r="L26" s="285">
        <v>81</v>
      </c>
      <c r="M26" s="285">
        <v>79</v>
      </c>
      <c r="N26" s="302">
        <f>M26+L26</f>
        <v>160</v>
      </c>
    </row>
    <row r="27" spans="1:15" ht="15.75" thickBot="1" x14ac:dyDescent="0.3">
      <c r="C27" s="191"/>
    </row>
    <row r="28" spans="1:15" ht="21" thickBot="1" x14ac:dyDescent="0.35">
      <c r="A28" s="276" t="s">
        <v>82</v>
      </c>
      <c r="B28" s="277" t="s">
        <v>389</v>
      </c>
      <c r="C28" s="278"/>
      <c r="D28" s="277"/>
      <c r="E28" s="279"/>
      <c r="F28" s="280">
        <f>SUM(F29:F31)</f>
        <v>303</v>
      </c>
    </row>
    <row r="29" spans="1:15" x14ac:dyDescent="0.25">
      <c r="A29" s="281"/>
      <c r="B29" s="282" t="s">
        <v>390</v>
      </c>
      <c r="C29" s="283" t="s">
        <v>384</v>
      </c>
      <c r="D29" s="284">
        <v>74</v>
      </c>
      <c r="E29" s="284">
        <v>76</v>
      </c>
      <c r="F29" s="118">
        <f>E29+D29</f>
        <v>150</v>
      </c>
    </row>
    <row r="30" spans="1:15" x14ac:dyDescent="0.25">
      <c r="A30" s="281"/>
      <c r="B30" s="282" t="s">
        <v>391</v>
      </c>
      <c r="C30" s="283" t="s">
        <v>384</v>
      </c>
      <c r="D30" s="285"/>
      <c r="E30" s="285"/>
      <c r="F30" s="70">
        <f>E30+D30</f>
        <v>0</v>
      </c>
    </row>
    <row r="31" spans="1:15" ht="15.75" thickBot="1" x14ac:dyDescent="0.3">
      <c r="A31" s="286"/>
      <c r="B31" s="287" t="s">
        <v>392</v>
      </c>
      <c r="C31" s="288" t="s">
        <v>373</v>
      </c>
      <c r="D31" s="288">
        <v>75</v>
      </c>
      <c r="E31" s="288">
        <v>78</v>
      </c>
      <c r="F31" s="80">
        <f>E31+D31</f>
        <v>153</v>
      </c>
    </row>
  </sheetData>
  <mergeCells count="6">
    <mergeCell ref="M22:O22"/>
    <mergeCell ref="A4:F4"/>
    <mergeCell ref="A6:F6"/>
    <mergeCell ref="H4:N4"/>
    <mergeCell ref="M6:O6"/>
    <mergeCell ref="M21:O21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I51" sqref="I51"/>
    </sheetView>
  </sheetViews>
  <sheetFormatPr defaultRowHeight="15" x14ac:dyDescent="0.25"/>
  <cols>
    <col min="1" max="1" width="6.28515625" customWidth="1"/>
    <col min="2" max="2" width="35.42578125" bestFit="1" customWidth="1"/>
    <col min="3" max="3" width="5.5703125" bestFit="1" customWidth="1"/>
    <col min="4" max="4" width="3.28515625" bestFit="1" customWidth="1"/>
    <col min="5" max="5" width="4.42578125" bestFit="1" customWidth="1"/>
    <col min="6" max="6" width="11.42578125" bestFit="1" customWidth="1"/>
    <col min="8" max="8" width="6.5703125" customWidth="1"/>
    <col min="9" max="9" width="22" bestFit="1" customWidth="1"/>
    <col min="10" max="10" width="5.5703125" bestFit="1" customWidth="1"/>
    <col min="11" max="11" width="26" bestFit="1" customWidth="1"/>
    <col min="12" max="13" width="3.28515625" bestFit="1" customWidth="1"/>
    <col min="14" max="14" width="4.42578125" bestFit="1" customWidth="1"/>
    <col min="15" max="15" width="3" bestFit="1" customWidth="1"/>
  </cols>
  <sheetData>
    <row r="1" spans="1:15" ht="15.75" x14ac:dyDescent="0.25">
      <c r="A1" s="272" t="s">
        <v>366</v>
      </c>
      <c r="C1" s="191"/>
      <c r="F1" s="273">
        <v>42421</v>
      </c>
    </row>
    <row r="2" spans="1:15" x14ac:dyDescent="0.25">
      <c r="A2" s="274" t="s">
        <v>367</v>
      </c>
      <c r="C2" s="191"/>
    </row>
    <row r="4" spans="1:15" ht="25.5" x14ac:dyDescent="0.35">
      <c r="A4" s="417" t="s">
        <v>405</v>
      </c>
      <c r="B4" s="417"/>
      <c r="C4" s="417"/>
      <c r="D4" s="417"/>
      <c r="E4" s="417"/>
      <c r="F4" s="417"/>
      <c r="H4" s="295" t="s">
        <v>434</v>
      </c>
      <c r="I4" s="296"/>
      <c r="J4" s="296"/>
      <c r="K4" s="296"/>
      <c r="L4" s="297"/>
      <c r="M4" s="415"/>
      <c r="N4" s="415"/>
      <c r="O4" s="415"/>
    </row>
    <row r="5" spans="1:15" ht="15.75" thickBot="1" x14ac:dyDescent="0.3">
      <c r="C5" s="191"/>
      <c r="J5" s="191"/>
    </row>
    <row r="6" spans="1:15" ht="21" thickBot="1" x14ac:dyDescent="0.35">
      <c r="A6" s="276" t="s">
        <v>2</v>
      </c>
      <c r="B6" s="277" t="s">
        <v>375</v>
      </c>
      <c r="C6" s="278"/>
      <c r="D6" s="277"/>
      <c r="E6" s="279"/>
      <c r="F6" s="280">
        <f>SUM(F7:F9)</f>
        <v>531</v>
      </c>
      <c r="H6" s="298" t="s">
        <v>2</v>
      </c>
      <c r="I6" s="299" t="s">
        <v>431</v>
      </c>
      <c r="J6" s="300" t="s">
        <v>258</v>
      </c>
      <c r="K6" s="301" t="s">
        <v>435</v>
      </c>
      <c r="L6" s="285">
        <v>94</v>
      </c>
      <c r="M6" s="285">
        <v>94</v>
      </c>
      <c r="N6" s="302">
        <f t="shared" ref="N6:N28" si="0">M6+L6</f>
        <v>188</v>
      </c>
    </row>
    <row r="7" spans="1:15" x14ac:dyDescent="0.25">
      <c r="A7" s="281"/>
      <c r="B7" s="282" t="s">
        <v>406</v>
      </c>
      <c r="C7" s="283" t="s">
        <v>255</v>
      </c>
      <c r="D7" s="284">
        <v>93</v>
      </c>
      <c r="E7" s="284">
        <v>88</v>
      </c>
      <c r="F7" s="118">
        <f>E7+D7</f>
        <v>181</v>
      </c>
      <c r="H7" s="298" t="s">
        <v>3</v>
      </c>
      <c r="I7" s="299" t="s">
        <v>436</v>
      </c>
      <c r="J7" s="300" t="s">
        <v>258</v>
      </c>
      <c r="K7" s="301" t="s">
        <v>402</v>
      </c>
      <c r="L7" s="285">
        <v>87</v>
      </c>
      <c r="M7" s="285">
        <v>93</v>
      </c>
      <c r="N7" s="302">
        <f t="shared" si="0"/>
        <v>180</v>
      </c>
    </row>
    <row r="8" spans="1:15" x14ac:dyDescent="0.25">
      <c r="A8" s="281"/>
      <c r="B8" s="282" t="s">
        <v>407</v>
      </c>
      <c r="C8" s="283">
        <v>2003</v>
      </c>
      <c r="D8" s="285">
        <v>90</v>
      </c>
      <c r="E8" s="285">
        <v>86</v>
      </c>
      <c r="F8" s="70">
        <f>E8+D8</f>
        <v>176</v>
      </c>
      <c r="H8" s="298" t="s">
        <v>4</v>
      </c>
      <c r="I8" s="299" t="s">
        <v>411</v>
      </c>
      <c r="J8" s="300" t="s">
        <v>255</v>
      </c>
      <c r="K8" s="301" t="s">
        <v>401</v>
      </c>
      <c r="L8" s="285">
        <v>87</v>
      </c>
      <c r="M8" s="285">
        <v>92</v>
      </c>
      <c r="N8" s="302">
        <f t="shared" si="0"/>
        <v>179</v>
      </c>
    </row>
    <row r="9" spans="1:15" ht="15.75" thickBot="1" x14ac:dyDescent="0.3">
      <c r="A9" s="286"/>
      <c r="B9" s="287" t="s">
        <v>408</v>
      </c>
      <c r="C9" s="288">
        <v>2003</v>
      </c>
      <c r="D9" s="288">
        <v>91</v>
      </c>
      <c r="E9" s="288">
        <v>83</v>
      </c>
      <c r="F9" s="80">
        <f>E9+D9</f>
        <v>174</v>
      </c>
      <c r="H9" s="298" t="s">
        <v>5</v>
      </c>
      <c r="I9" s="282" t="s">
        <v>423</v>
      </c>
      <c r="J9" s="283" t="s">
        <v>255</v>
      </c>
      <c r="K9" s="301" t="s">
        <v>437</v>
      </c>
      <c r="L9" s="285">
        <v>88</v>
      </c>
      <c r="M9" s="285">
        <v>90</v>
      </c>
      <c r="N9" s="302">
        <f t="shared" si="0"/>
        <v>178</v>
      </c>
    </row>
    <row r="10" spans="1:15" ht="15.75" thickBot="1" x14ac:dyDescent="0.3">
      <c r="C10" s="191"/>
      <c r="H10" s="298" t="s">
        <v>82</v>
      </c>
      <c r="I10" s="282" t="s">
        <v>414</v>
      </c>
      <c r="J10" s="283" t="s">
        <v>255</v>
      </c>
      <c r="K10" s="301" t="s">
        <v>396</v>
      </c>
      <c r="L10" s="285">
        <v>90</v>
      </c>
      <c r="M10" s="285">
        <v>88</v>
      </c>
      <c r="N10" s="302">
        <f t="shared" si="0"/>
        <v>178</v>
      </c>
      <c r="O10" t="s">
        <v>438</v>
      </c>
    </row>
    <row r="11" spans="1:15" ht="19.5" thickBot="1" x14ac:dyDescent="0.35">
      <c r="A11" s="276" t="s">
        <v>3</v>
      </c>
      <c r="B11" s="277" t="s">
        <v>389</v>
      </c>
      <c r="C11" s="278"/>
      <c r="D11" s="277"/>
      <c r="E11" s="303">
        <f>SUM(E12:E14)</f>
        <v>265</v>
      </c>
      <c r="F11" s="280">
        <f>SUM(F12:F14)</f>
        <v>527</v>
      </c>
      <c r="H11" s="298" t="s">
        <v>113</v>
      </c>
      <c r="I11" s="282" t="s">
        <v>419</v>
      </c>
      <c r="J11" s="283" t="s">
        <v>255</v>
      </c>
      <c r="K11" s="301" t="s">
        <v>439</v>
      </c>
      <c r="L11" s="285">
        <v>90</v>
      </c>
      <c r="M11" s="285">
        <v>88</v>
      </c>
      <c r="N11" s="302">
        <f t="shared" si="0"/>
        <v>178</v>
      </c>
      <c r="O11" t="s">
        <v>440</v>
      </c>
    </row>
    <row r="12" spans="1:15" x14ac:dyDescent="0.25">
      <c r="A12" s="281"/>
      <c r="B12" s="282" t="s">
        <v>409</v>
      </c>
      <c r="C12" s="283" t="s">
        <v>255</v>
      </c>
      <c r="D12" s="284">
        <v>89</v>
      </c>
      <c r="E12" s="284">
        <v>86</v>
      </c>
      <c r="F12" s="118">
        <f>E12+D12</f>
        <v>175</v>
      </c>
      <c r="H12" s="298" t="s">
        <v>114</v>
      </c>
      <c r="I12" s="282" t="s">
        <v>415</v>
      </c>
      <c r="J12" s="283" t="s">
        <v>255</v>
      </c>
      <c r="K12" s="301" t="s">
        <v>398</v>
      </c>
      <c r="L12" s="285">
        <v>87</v>
      </c>
      <c r="M12" s="285">
        <v>90</v>
      </c>
      <c r="N12" s="302">
        <f t="shared" si="0"/>
        <v>177</v>
      </c>
    </row>
    <row r="13" spans="1:15" x14ac:dyDescent="0.25">
      <c r="A13" s="281"/>
      <c r="B13" s="282" t="s">
        <v>410</v>
      </c>
      <c r="C13" s="283" t="s">
        <v>255</v>
      </c>
      <c r="D13" s="285">
        <v>86</v>
      </c>
      <c r="E13" s="285">
        <v>87</v>
      </c>
      <c r="F13" s="70">
        <f>E13+D13</f>
        <v>173</v>
      </c>
      <c r="H13" s="298" t="s">
        <v>115</v>
      </c>
      <c r="I13" s="282" t="s">
        <v>416</v>
      </c>
      <c r="J13" s="283" t="s">
        <v>258</v>
      </c>
      <c r="K13" s="301" t="s">
        <v>398</v>
      </c>
      <c r="L13" s="285">
        <v>93</v>
      </c>
      <c r="M13" s="285">
        <v>84</v>
      </c>
      <c r="N13" s="302">
        <f t="shared" si="0"/>
        <v>177</v>
      </c>
    </row>
    <row r="14" spans="1:15" ht="15.75" thickBot="1" x14ac:dyDescent="0.3">
      <c r="A14" s="286"/>
      <c r="B14" s="287" t="s">
        <v>411</v>
      </c>
      <c r="C14" s="288" t="s">
        <v>255</v>
      </c>
      <c r="D14" s="288">
        <v>87</v>
      </c>
      <c r="E14" s="288">
        <v>92</v>
      </c>
      <c r="F14" s="80">
        <f>E14+D14</f>
        <v>179</v>
      </c>
      <c r="H14" s="298" t="s">
        <v>116</v>
      </c>
      <c r="I14" s="282" t="s">
        <v>407</v>
      </c>
      <c r="J14" s="283" t="s">
        <v>255</v>
      </c>
      <c r="K14" s="301" t="s">
        <v>402</v>
      </c>
      <c r="L14" s="285">
        <v>90</v>
      </c>
      <c r="M14" s="285">
        <v>86</v>
      </c>
      <c r="N14" s="302">
        <f t="shared" si="0"/>
        <v>176</v>
      </c>
    </row>
    <row r="15" spans="1:15" ht="16.5" thickBot="1" x14ac:dyDescent="0.3">
      <c r="C15" s="191"/>
      <c r="E15" s="303"/>
      <c r="H15" s="298" t="s">
        <v>88</v>
      </c>
      <c r="I15" s="282" t="s">
        <v>425</v>
      </c>
      <c r="J15" s="283" t="s">
        <v>255</v>
      </c>
      <c r="K15" s="301" t="s">
        <v>437</v>
      </c>
      <c r="L15" s="285">
        <v>91</v>
      </c>
      <c r="M15" s="285">
        <v>85</v>
      </c>
      <c r="N15" s="302">
        <f t="shared" si="0"/>
        <v>176</v>
      </c>
    </row>
    <row r="16" spans="1:15" ht="19.5" thickBot="1" x14ac:dyDescent="0.35">
      <c r="A16" s="276" t="s">
        <v>4</v>
      </c>
      <c r="B16" s="277" t="s">
        <v>370</v>
      </c>
      <c r="C16" s="278"/>
      <c r="D16" s="277"/>
      <c r="E16" s="303">
        <f>SUM(E17:E19)</f>
        <v>260</v>
      </c>
      <c r="F16" s="280">
        <f>SUM(F17:F19)</f>
        <v>527</v>
      </c>
      <c r="H16" s="298" t="s">
        <v>89</v>
      </c>
      <c r="I16" s="282" t="s">
        <v>441</v>
      </c>
      <c r="J16" s="283" t="s">
        <v>258</v>
      </c>
      <c r="K16" s="301" t="s">
        <v>398</v>
      </c>
      <c r="L16" s="285">
        <v>86</v>
      </c>
      <c r="M16" s="285">
        <v>89</v>
      </c>
      <c r="N16" s="302">
        <f t="shared" si="0"/>
        <v>175</v>
      </c>
    </row>
    <row r="17" spans="1:15" x14ac:dyDescent="0.25">
      <c r="A17" s="281"/>
      <c r="B17" s="282" t="s">
        <v>412</v>
      </c>
      <c r="C17" s="283">
        <v>2004</v>
      </c>
      <c r="D17" s="284">
        <v>88</v>
      </c>
      <c r="E17" s="284">
        <v>84</v>
      </c>
      <c r="F17" s="118">
        <f>E17+D17</f>
        <v>172</v>
      </c>
      <c r="H17" s="298" t="s">
        <v>90</v>
      </c>
      <c r="I17" s="282" t="s">
        <v>409</v>
      </c>
      <c r="J17" s="283" t="s">
        <v>255</v>
      </c>
      <c r="K17" s="301" t="s">
        <v>401</v>
      </c>
      <c r="L17" s="285">
        <v>89</v>
      </c>
      <c r="M17" s="285">
        <v>86</v>
      </c>
      <c r="N17" s="302">
        <f t="shared" si="0"/>
        <v>175</v>
      </c>
    </row>
    <row r="18" spans="1:15" x14ac:dyDescent="0.25">
      <c r="A18" s="281"/>
      <c r="B18" s="282" t="s">
        <v>413</v>
      </c>
      <c r="C18" s="283">
        <v>2003</v>
      </c>
      <c r="D18" s="285">
        <v>89</v>
      </c>
      <c r="E18" s="285">
        <v>88</v>
      </c>
      <c r="F18" s="70">
        <f>E18+D18</f>
        <v>177</v>
      </c>
      <c r="H18" s="298" t="s">
        <v>91</v>
      </c>
      <c r="I18" s="282" t="s">
        <v>420</v>
      </c>
      <c r="J18" s="283" t="s">
        <v>258</v>
      </c>
      <c r="K18" s="301" t="s">
        <v>395</v>
      </c>
      <c r="L18" s="285">
        <v>86</v>
      </c>
      <c r="M18" s="285">
        <v>88</v>
      </c>
      <c r="N18" s="302">
        <f t="shared" si="0"/>
        <v>174</v>
      </c>
    </row>
    <row r="19" spans="1:15" ht="15.75" thickBot="1" x14ac:dyDescent="0.3">
      <c r="A19" s="286"/>
      <c r="B19" s="287" t="s">
        <v>414</v>
      </c>
      <c r="C19" s="288">
        <v>2003</v>
      </c>
      <c r="D19" s="288">
        <v>90</v>
      </c>
      <c r="E19" s="288">
        <v>88</v>
      </c>
      <c r="F19" s="80">
        <f>E19+D19</f>
        <v>178</v>
      </c>
      <c r="H19" s="298" t="s">
        <v>92</v>
      </c>
      <c r="I19" s="282" t="s">
        <v>408</v>
      </c>
      <c r="J19" s="283" t="s">
        <v>255</v>
      </c>
      <c r="K19" s="301" t="s">
        <v>402</v>
      </c>
      <c r="L19" s="285">
        <v>91</v>
      </c>
      <c r="M19" s="285">
        <v>83</v>
      </c>
      <c r="N19" s="302">
        <f t="shared" si="0"/>
        <v>174</v>
      </c>
    </row>
    <row r="20" spans="1:15" ht="15.75" thickBot="1" x14ac:dyDescent="0.3">
      <c r="C20" s="191"/>
      <c r="H20" s="298" t="s">
        <v>93</v>
      </c>
      <c r="I20" s="282" t="s">
        <v>410</v>
      </c>
      <c r="J20" s="283" t="s">
        <v>255</v>
      </c>
      <c r="K20" s="301" t="s">
        <v>401</v>
      </c>
      <c r="L20" s="285">
        <v>86</v>
      </c>
      <c r="M20" s="285">
        <v>87</v>
      </c>
      <c r="N20" s="302">
        <f t="shared" si="0"/>
        <v>173</v>
      </c>
    </row>
    <row r="21" spans="1:15" ht="21" thickBot="1" x14ac:dyDescent="0.35">
      <c r="A21" s="276" t="s">
        <v>5</v>
      </c>
      <c r="B21" s="277" t="s">
        <v>379</v>
      </c>
      <c r="C21" s="278"/>
      <c r="D21" s="277"/>
      <c r="E21" s="279"/>
      <c r="F21" s="280">
        <f>SUM(F22:F24)</f>
        <v>523</v>
      </c>
      <c r="H21" s="298" t="s">
        <v>94</v>
      </c>
      <c r="I21" s="282" t="s">
        <v>442</v>
      </c>
      <c r="J21" s="283" t="s">
        <v>255</v>
      </c>
      <c r="K21" s="301" t="s">
        <v>398</v>
      </c>
      <c r="L21" s="285">
        <v>86</v>
      </c>
      <c r="M21" s="285">
        <v>84</v>
      </c>
      <c r="N21" s="302">
        <f t="shared" si="0"/>
        <v>170</v>
      </c>
    </row>
    <row r="22" spans="1:15" x14ac:dyDescent="0.25">
      <c r="A22" s="281"/>
      <c r="B22" s="299" t="s">
        <v>415</v>
      </c>
      <c r="C22" s="300" t="s">
        <v>255</v>
      </c>
      <c r="D22" s="284">
        <v>87</v>
      </c>
      <c r="E22" s="284">
        <v>90</v>
      </c>
      <c r="F22" s="118">
        <f>E22+D22</f>
        <v>177</v>
      </c>
      <c r="H22" s="298" t="s">
        <v>95</v>
      </c>
      <c r="I22" s="282" t="s">
        <v>421</v>
      </c>
      <c r="J22" s="283" t="s">
        <v>255</v>
      </c>
      <c r="K22" s="301" t="s">
        <v>395</v>
      </c>
      <c r="L22" s="285">
        <v>83</v>
      </c>
      <c r="M22" s="285">
        <v>86</v>
      </c>
      <c r="N22" s="302">
        <f t="shared" si="0"/>
        <v>169</v>
      </c>
    </row>
    <row r="23" spans="1:15" x14ac:dyDescent="0.25">
      <c r="A23" s="281"/>
      <c r="B23" s="299" t="s">
        <v>416</v>
      </c>
      <c r="C23" s="300" t="s">
        <v>258</v>
      </c>
      <c r="D23" s="285">
        <v>93</v>
      </c>
      <c r="E23" s="285">
        <v>84</v>
      </c>
      <c r="F23" s="70">
        <f>E23+D23</f>
        <v>177</v>
      </c>
      <c r="H23" s="298" t="s">
        <v>96</v>
      </c>
      <c r="I23" s="282" t="s">
        <v>417</v>
      </c>
      <c r="J23" s="283" t="s">
        <v>255</v>
      </c>
      <c r="K23" s="301" t="s">
        <v>398</v>
      </c>
      <c r="L23" s="285">
        <v>86</v>
      </c>
      <c r="M23" s="285">
        <v>83</v>
      </c>
      <c r="N23" s="302">
        <f t="shared" si="0"/>
        <v>169</v>
      </c>
    </row>
    <row r="24" spans="1:15" ht="15.75" thickBot="1" x14ac:dyDescent="0.3">
      <c r="A24" s="286"/>
      <c r="B24" s="304" t="s">
        <v>417</v>
      </c>
      <c r="C24" s="305" t="s">
        <v>255</v>
      </c>
      <c r="D24" s="288">
        <v>86</v>
      </c>
      <c r="E24" s="288">
        <v>83</v>
      </c>
      <c r="F24" s="80">
        <f>E24+D24</f>
        <v>169</v>
      </c>
      <c r="H24" s="298" t="s">
        <v>97</v>
      </c>
      <c r="I24" s="282" t="s">
        <v>424</v>
      </c>
      <c r="J24" s="283" t="s">
        <v>255</v>
      </c>
      <c r="K24" s="301" t="s">
        <v>437</v>
      </c>
      <c r="L24" s="285">
        <v>82</v>
      </c>
      <c r="M24" s="285">
        <v>85</v>
      </c>
      <c r="N24" s="302">
        <f t="shared" si="0"/>
        <v>167</v>
      </c>
    </row>
    <row r="25" spans="1:15" ht="15.75" thickBot="1" x14ac:dyDescent="0.3">
      <c r="C25" s="191"/>
      <c r="H25" s="298" t="s">
        <v>98</v>
      </c>
      <c r="I25" s="282" t="s">
        <v>443</v>
      </c>
      <c r="J25" s="283" t="s">
        <v>255</v>
      </c>
      <c r="K25" s="301" t="s">
        <v>401</v>
      </c>
      <c r="L25" s="285">
        <v>82</v>
      </c>
      <c r="M25" s="285">
        <v>85</v>
      </c>
      <c r="N25" s="302">
        <f t="shared" si="0"/>
        <v>167</v>
      </c>
    </row>
    <row r="26" spans="1:15" ht="19.5" thickBot="1" x14ac:dyDescent="0.35">
      <c r="A26" s="276" t="s">
        <v>82</v>
      </c>
      <c r="B26" s="277" t="s">
        <v>418</v>
      </c>
      <c r="C26" s="278"/>
      <c r="D26" s="277"/>
      <c r="E26" s="303">
        <f>SUM(E27:E29)</f>
        <v>262</v>
      </c>
      <c r="F26" s="280">
        <f>SUM(F27:F29)</f>
        <v>521</v>
      </c>
      <c r="H26" s="298" t="s">
        <v>99</v>
      </c>
      <c r="I26" s="282" t="s">
        <v>432</v>
      </c>
      <c r="J26" s="283" t="s">
        <v>258</v>
      </c>
      <c r="K26" s="301" t="s">
        <v>435</v>
      </c>
      <c r="L26" s="285">
        <v>85</v>
      </c>
      <c r="M26" s="285">
        <v>82</v>
      </c>
      <c r="N26" s="302">
        <f t="shared" si="0"/>
        <v>167</v>
      </c>
    </row>
    <row r="27" spans="1:15" x14ac:dyDescent="0.25">
      <c r="A27" s="281"/>
      <c r="B27" s="299" t="s">
        <v>419</v>
      </c>
      <c r="C27" s="300" t="s">
        <v>255</v>
      </c>
      <c r="D27" s="284">
        <v>90</v>
      </c>
      <c r="E27" s="284">
        <v>88</v>
      </c>
      <c r="F27" s="118">
        <f>E27+D27</f>
        <v>178</v>
      </c>
      <c r="H27" s="298" t="s">
        <v>100</v>
      </c>
      <c r="I27" s="282" t="s">
        <v>433</v>
      </c>
      <c r="J27" s="283" t="s">
        <v>255</v>
      </c>
      <c r="K27" s="301" t="s">
        <v>435</v>
      </c>
      <c r="L27" s="285">
        <v>83</v>
      </c>
      <c r="M27" s="285">
        <v>77</v>
      </c>
      <c r="N27" s="302">
        <f t="shared" si="0"/>
        <v>160</v>
      </c>
    </row>
    <row r="28" spans="1:15" x14ac:dyDescent="0.25">
      <c r="A28" s="281"/>
      <c r="B28" s="299" t="s">
        <v>420</v>
      </c>
      <c r="C28" s="300" t="s">
        <v>258</v>
      </c>
      <c r="D28" s="285">
        <v>86</v>
      </c>
      <c r="E28" s="285">
        <v>88</v>
      </c>
      <c r="F28" s="70">
        <f>E28+D28</f>
        <v>174</v>
      </c>
      <c r="H28" s="298" t="s">
        <v>101</v>
      </c>
      <c r="I28" s="282" t="s">
        <v>444</v>
      </c>
      <c r="J28" s="283" t="s">
        <v>258</v>
      </c>
      <c r="K28" s="301" t="s">
        <v>401</v>
      </c>
      <c r="L28" s="285">
        <v>78</v>
      </c>
      <c r="M28" s="285">
        <v>81</v>
      </c>
      <c r="N28" s="302">
        <f t="shared" si="0"/>
        <v>159</v>
      </c>
    </row>
    <row r="29" spans="1:15" ht="26.25" thickBot="1" x14ac:dyDescent="0.4">
      <c r="A29" s="286"/>
      <c r="B29" s="304" t="s">
        <v>421</v>
      </c>
      <c r="C29" s="305" t="s">
        <v>255</v>
      </c>
      <c r="D29" s="288">
        <v>83</v>
      </c>
      <c r="E29" s="288">
        <v>86</v>
      </c>
      <c r="F29" s="80">
        <f>E29+D29</f>
        <v>169</v>
      </c>
      <c r="H29" s="295"/>
      <c r="I29" s="296"/>
      <c r="J29" s="296"/>
      <c r="K29" s="296"/>
      <c r="L29" s="297"/>
      <c r="M29" s="415"/>
      <c r="N29" s="415"/>
      <c r="O29" s="415"/>
    </row>
    <row r="30" spans="1:15" ht="26.25" thickBot="1" x14ac:dyDescent="0.4">
      <c r="C30" s="191"/>
      <c r="H30" s="295" t="s">
        <v>445</v>
      </c>
      <c r="I30" s="296"/>
      <c r="J30" s="296"/>
      <c r="K30" s="296"/>
      <c r="L30" s="297"/>
      <c r="M30" s="415"/>
      <c r="N30" s="415"/>
      <c r="O30" s="415"/>
    </row>
    <row r="31" spans="1:15" ht="19.5" thickBot="1" x14ac:dyDescent="0.35">
      <c r="A31" s="276" t="s">
        <v>113</v>
      </c>
      <c r="B31" s="277" t="s">
        <v>422</v>
      </c>
      <c r="C31" s="278"/>
      <c r="D31" s="277"/>
      <c r="E31" s="303">
        <f>SUM(E32:E34)</f>
        <v>260</v>
      </c>
      <c r="F31" s="280">
        <f>SUM(F32:F34)</f>
        <v>521</v>
      </c>
      <c r="J31" s="191"/>
    </row>
    <row r="32" spans="1:15" x14ac:dyDescent="0.25">
      <c r="A32" s="281"/>
      <c r="B32" s="299" t="s">
        <v>423</v>
      </c>
      <c r="C32" s="300" t="s">
        <v>255</v>
      </c>
      <c r="D32" s="284">
        <v>88</v>
      </c>
      <c r="E32" s="284">
        <v>90</v>
      </c>
      <c r="F32" s="118">
        <f>E32+D32</f>
        <v>178</v>
      </c>
      <c r="H32" s="298" t="s">
        <v>2</v>
      </c>
      <c r="I32" s="282" t="s">
        <v>406</v>
      </c>
      <c r="J32" s="283" t="s">
        <v>255</v>
      </c>
      <c r="K32" s="301" t="s">
        <v>402</v>
      </c>
      <c r="L32" s="285">
        <v>93</v>
      </c>
      <c r="M32" s="285">
        <v>88</v>
      </c>
      <c r="N32" s="302">
        <f t="shared" ref="N32:N41" si="1">M32+L32</f>
        <v>181</v>
      </c>
    </row>
    <row r="33" spans="1:14" x14ac:dyDescent="0.25">
      <c r="A33" s="281"/>
      <c r="B33" s="299" t="s">
        <v>424</v>
      </c>
      <c r="C33" s="300" t="s">
        <v>255</v>
      </c>
      <c r="D33" s="285">
        <v>82</v>
      </c>
      <c r="E33" s="285">
        <v>85</v>
      </c>
      <c r="F33" s="70">
        <f>E33+D33</f>
        <v>167</v>
      </c>
      <c r="H33" s="298" t="s">
        <v>3</v>
      </c>
      <c r="I33" s="282" t="s">
        <v>413</v>
      </c>
      <c r="J33" s="283" t="s">
        <v>255</v>
      </c>
      <c r="K33" s="301" t="s">
        <v>396</v>
      </c>
      <c r="L33" s="285">
        <v>89</v>
      </c>
      <c r="M33" s="285">
        <v>88</v>
      </c>
      <c r="N33" s="302">
        <f t="shared" si="1"/>
        <v>177</v>
      </c>
    </row>
    <row r="34" spans="1:14" ht="15.75" thickBot="1" x14ac:dyDescent="0.3">
      <c r="A34" s="286"/>
      <c r="B34" s="304" t="s">
        <v>425</v>
      </c>
      <c r="C34" s="305" t="s">
        <v>255</v>
      </c>
      <c r="D34" s="288">
        <v>91</v>
      </c>
      <c r="E34" s="288">
        <v>85</v>
      </c>
      <c r="F34" s="80">
        <f>E34+D34</f>
        <v>176</v>
      </c>
      <c r="H34" s="298" t="s">
        <v>4</v>
      </c>
      <c r="I34" s="282" t="s">
        <v>446</v>
      </c>
      <c r="J34" s="283" t="s">
        <v>255</v>
      </c>
      <c r="K34" s="301" t="s">
        <v>437</v>
      </c>
      <c r="L34" s="285">
        <v>86</v>
      </c>
      <c r="M34" s="285">
        <v>90</v>
      </c>
      <c r="N34" s="302">
        <f t="shared" si="1"/>
        <v>176</v>
      </c>
    </row>
    <row r="35" spans="1:14" ht="15.75" thickBot="1" x14ac:dyDescent="0.3">
      <c r="C35" s="191"/>
      <c r="H35" s="298" t="s">
        <v>5</v>
      </c>
      <c r="I35" s="282" t="s">
        <v>429</v>
      </c>
      <c r="J35" s="283">
        <v>2005</v>
      </c>
      <c r="K35" s="301" t="s">
        <v>400</v>
      </c>
      <c r="L35" s="285">
        <v>86</v>
      </c>
      <c r="M35" s="285">
        <v>89</v>
      </c>
      <c r="N35" s="302">
        <f t="shared" si="1"/>
        <v>175</v>
      </c>
    </row>
    <row r="36" spans="1:14" ht="21" thickBot="1" x14ac:dyDescent="0.35">
      <c r="A36" s="276" t="s">
        <v>114</v>
      </c>
      <c r="B36" s="277" t="s">
        <v>426</v>
      </c>
      <c r="C36" s="278"/>
      <c r="D36" s="277"/>
      <c r="E36" s="279"/>
      <c r="F36" s="280">
        <f>SUM(F37:F39)</f>
        <v>517</v>
      </c>
      <c r="H36" s="298" t="s">
        <v>82</v>
      </c>
      <c r="I36" s="282" t="s">
        <v>447</v>
      </c>
      <c r="J36" s="283" t="s">
        <v>255</v>
      </c>
      <c r="K36" s="301" t="s">
        <v>437</v>
      </c>
      <c r="L36" s="285">
        <v>85</v>
      </c>
      <c r="M36" s="285">
        <v>89</v>
      </c>
      <c r="N36" s="302">
        <f t="shared" si="1"/>
        <v>174</v>
      </c>
    </row>
    <row r="37" spans="1:14" x14ac:dyDescent="0.25">
      <c r="A37" s="281"/>
      <c r="B37" s="282" t="s">
        <v>427</v>
      </c>
      <c r="C37" s="284">
        <v>2004</v>
      </c>
      <c r="D37" s="284">
        <v>86</v>
      </c>
      <c r="E37" s="284">
        <v>85</v>
      </c>
      <c r="F37" s="118">
        <f>E37+D37</f>
        <v>171</v>
      </c>
      <c r="H37" s="298" t="s">
        <v>113</v>
      </c>
      <c r="I37" s="282" t="s">
        <v>412</v>
      </c>
      <c r="J37" s="283" t="s">
        <v>258</v>
      </c>
      <c r="K37" s="301" t="s">
        <v>396</v>
      </c>
      <c r="L37" s="285">
        <v>88</v>
      </c>
      <c r="M37" s="285">
        <v>84</v>
      </c>
      <c r="N37" s="302">
        <f t="shared" si="1"/>
        <v>172</v>
      </c>
    </row>
    <row r="38" spans="1:14" x14ac:dyDescent="0.25">
      <c r="A38" s="281"/>
      <c r="B38" s="282" t="s">
        <v>428</v>
      </c>
      <c r="C38" s="291">
        <v>2004</v>
      </c>
      <c r="D38" s="285">
        <v>84</v>
      </c>
      <c r="E38" s="285">
        <v>87</v>
      </c>
      <c r="F38" s="70">
        <f>E38+D38</f>
        <v>171</v>
      </c>
      <c r="H38" s="298" t="s">
        <v>114</v>
      </c>
      <c r="I38" s="282" t="s">
        <v>428</v>
      </c>
      <c r="J38" s="283">
        <v>2004</v>
      </c>
      <c r="K38" s="301" t="s">
        <v>400</v>
      </c>
      <c r="L38" s="285">
        <v>84</v>
      </c>
      <c r="M38" s="285">
        <v>87</v>
      </c>
      <c r="N38" s="302">
        <f t="shared" si="1"/>
        <v>171</v>
      </c>
    </row>
    <row r="39" spans="1:14" ht="15.75" thickBot="1" x14ac:dyDescent="0.3">
      <c r="A39" s="286"/>
      <c r="B39" s="292" t="s">
        <v>429</v>
      </c>
      <c r="C39" s="293">
        <v>2005</v>
      </c>
      <c r="D39" s="288">
        <v>86</v>
      </c>
      <c r="E39" s="288">
        <v>89</v>
      </c>
      <c r="F39" s="80">
        <f>E39+D39</f>
        <v>175</v>
      </c>
      <c r="H39" s="298" t="s">
        <v>115</v>
      </c>
      <c r="I39" s="282" t="s">
        <v>427</v>
      </c>
      <c r="J39" s="283">
        <v>2004</v>
      </c>
      <c r="K39" s="301" t="s">
        <v>400</v>
      </c>
      <c r="L39" s="285">
        <v>86</v>
      </c>
      <c r="M39" s="285">
        <v>85</v>
      </c>
      <c r="N39" s="302">
        <f t="shared" si="1"/>
        <v>171</v>
      </c>
    </row>
    <row r="40" spans="1:14" ht="15.75" thickBot="1" x14ac:dyDescent="0.3">
      <c r="C40" s="191"/>
      <c r="H40" s="298" t="s">
        <v>116</v>
      </c>
      <c r="I40" s="282" t="s">
        <v>448</v>
      </c>
      <c r="J40" s="283" t="s">
        <v>258</v>
      </c>
      <c r="K40" s="301" t="s">
        <v>437</v>
      </c>
      <c r="L40" s="285">
        <v>84</v>
      </c>
      <c r="M40" s="285">
        <v>84</v>
      </c>
      <c r="N40" s="302">
        <f t="shared" si="1"/>
        <v>168</v>
      </c>
    </row>
    <row r="41" spans="1:14" ht="21" thickBot="1" x14ac:dyDescent="0.35">
      <c r="A41" s="276" t="s">
        <v>115</v>
      </c>
      <c r="B41" s="277" t="s">
        <v>430</v>
      </c>
      <c r="C41" s="278"/>
      <c r="D41" s="277"/>
      <c r="E41" s="279"/>
      <c r="F41" s="280">
        <f>SUM(F42:F44)</f>
        <v>515</v>
      </c>
      <c r="H41" s="298" t="s">
        <v>88</v>
      </c>
      <c r="I41" s="282" t="s">
        <v>449</v>
      </c>
      <c r="J41" s="283" t="s">
        <v>258</v>
      </c>
      <c r="K41" s="301" t="s">
        <v>401</v>
      </c>
      <c r="L41" s="285">
        <v>77</v>
      </c>
      <c r="M41" s="285">
        <v>81</v>
      </c>
      <c r="N41" s="302">
        <f t="shared" si="1"/>
        <v>158</v>
      </c>
    </row>
    <row r="42" spans="1:14" x14ac:dyDescent="0.25">
      <c r="A42" s="281"/>
      <c r="B42" s="282" t="s">
        <v>431</v>
      </c>
      <c r="C42" s="284" t="s">
        <v>258</v>
      </c>
      <c r="D42" s="284">
        <v>94</v>
      </c>
      <c r="E42" s="284">
        <v>94</v>
      </c>
      <c r="F42" s="118">
        <f>E42+D42</f>
        <v>188</v>
      </c>
    </row>
    <row r="43" spans="1:14" x14ac:dyDescent="0.25">
      <c r="A43" s="281"/>
      <c r="B43" s="282" t="s">
        <v>432</v>
      </c>
      <c r="C43" s="291" t="s">
        <v>258</v>
      </c>
      <c r="D43" s="285">
        <v>85</v>
      </c>
      <c r="E43" s="285">
        <v>82</v>
      </c>
      <c r="F43" s="70">
        <f>E43+D43</f>
        <v>167</v>
      </c>
    </row>
    <row r="44" spans="1:14" ht="15.75" thickBot="1" x14ac:dyDescent="0.3">
      <c r="A44" s="286"/>
      <c r="B44" s="292" t="s">
        <v>433</v>
      </c>
      <c r="C44" s="293" t="s">
        <v>255</v>
      </c>
      <c r="D44" s="288">
        <v>83</v>
      </c>
      <c r="E44" s="288">
        <v>77</v>
      </c>
      <c r="F44" s="80">
        <f>E44+D44</f>
        <v>160</v>
      </c>
    </row>
  </sheetData>
  <mergeCells count="4">
    <mergeCell ref="A4:F4"/>
    <mergeCell ref="M4:O4"/>
    <mergeCell ref="M29:O29"/>
    <mergeCell ref="M30:O30"/>
  </mergeCells>
  <pageMargins left="0" right="0" top="0" bottom="0" header="0.31496062992125984" footer="0.31496062992125984"/>
  <pageSetup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skupni pos.</vt:lpstr>
      <vt:lpstr>skupni ek.</vt:lpstr>
      <vt:lpstr>1 T CICI</vt:lpstr>
      <vt:lpstr>1 T ML PIO</vt:lpstr>
      <vt:lpstr>2 T CICI</vt:lpstr>
      <vt:lpstr>2 T ML PIO</vt:lpstr>
      <vt:lpstr>4 T CICI</vt:lpstr>
      <vt:lpstr>4 T ML 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Mateja</cp:lastModifiedBy>
  <cp:lastPrinted>2016-02-21T20:59:52Z</cp:lastPrinted>
  <dcterms:created xsi:type="dcterms:W3CDTF">2014-01-22T21:09:24Z</dcterms:created>
  <dcterms:modified xsi:type="dcterms:W3CDTF">2016-03-25T20:45:26Z</dcterms:modified>
</cp:coreProperties>
</file>